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bvmun-my.sharepoint.com/personal/mverwey2_bvm_gov_za/Documents/mverwey (H drive)/data1/Kontrakte_Projekte/2021_22/"/>
    </mc:Choice>
  </mc:AlternateContent>
  <xr:revisionPtr revIDLastSave="0" documentId="8_{79948502-A706-4C60-8141-07DF15D9766D}" xr6:coauthVersionLast="47" xr6:coauthVersionMax="47" xr10:uidLastSave="{00000000-0000-0000-0000-000000000000}"/>
  <bookViews>
    <workbookView xWindow="-120" yWindow="-120" windowWidth="29040" windowHeight="15840" tabRatio="630" firstSheet="2" activeTab="2" xr2:uid="{00000000-000D-0000-FFFF-FFFF00000000}"/>
  </bookViews>
  <sheets>
    <sheet name="Sheet1" sheetId="4" state="hidden" r:id="rId1"/>
    <sheet name="Creditors" sheetId="1" r:id="rId2"/>
    <sheet name="Capital Expenditure" sheetId="2" r:id="rId3"/>
    <sheet name="Sheet3" sheetId="3" state="hidden" r:id="rId4"/>
    <sheet name="Sheet2" sheetId="5" r:id="rId5"/>
  </sheets>
  <definedNames>
    <definedName name="_xlnm.Print_Area" localSheetId="2">'Capital Expenditure'!$A$1:$N$16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2" l="1"/>
  <c r="J6" i="2" s="1"/>
  <c r="I12" i="2"/>
  <c r="J12" i="2" s="1"/>
  <c r="H13" i="2"/>
  <c r="F13" i="2"/>
  <c r="E13" i="2"/>
  <c r="G13" i="2"/>
  <c r="I3" i="2"/>
  <c r="J3" i="2" s="1"/>
  <c r="I10" i="2"/>
  <c r="J10" i="2" s="1"/>
  <c r="I4" i="2"/>
  <c r="J4" i="2" s="1"/>
  <c r="I11" i="2"/>
  <c r="J11" i="2" s="1"/>
  <c r="I8" i="2"/>
  <c r="J8" i="2" s="1"/>
  <c r="I7" i="2"/>
  <c r="J7" i="2" s="1"/>
  <c r="I5" i="2"/>
  <c r="J5" i="2" s="1"/>
  <c r="I9" i="2"/>
  <c r="J9" i="2" s="1"/>
  <c r="I13" i="2" l="1"/>
  <c r="J13" i="2" s="1"/>
</calcChain>
</file>

<file path=xl/sharedStrings.xml><?xml version="1.0" encoding="utf-8"?>
<sst xmlns="http://schemas.openxmlformats.org/spreadsheetml/2006/main" count="82" uniqueCount="57">
  <si>
    <t>Outstanding creditors: 30 days and older</t>
  </si>
  <si>
    <t>Name of supplier</t>
  </si>
  <si>
    <t>Remedial action</t>
  </si>
  <si>
    <t>Project description</t>
  </si>
  <si>
    <t>Number</t>
  </si>
  <si>
    <t>Outstanding Amount</t>
  </si>
  <si>
    <t xml:space="preserve">Dispute/Reason for non-payment </t>
  </si>
  <si>
    <t>Invoice(s) date(s)</t>
  </si>
  <si>
    <t>Project status: If the project is in the SCM process of being procured. Please state in which stage (planning, specification, advertising, etc)</t>
  </si>
  <si>
    <t>Totals</t>
  </si>
  <si>
    <t>Original Budget   R'000</t>
  </si>
  <si>
    <t>Adjusted budget   R'000</t>
  </si>
  <si>
    <t>YTD Expenditure  R'000</t>
  </si>
  <si>
    <t>At what stage is each project  currently</t>
  </si>
  <si>
    <t>Any challenges identified that is resulting in delays?</t>
  </si>
  <si>
    <t>What measures are in place to remedy the existing challenges.</t>
  </si>
  <si>
    <t>Status of the project</t>
  </si>
  <si>
    <t>Variance        R'000</t>
  </si>
  <si>
    <t>Variance    %</t>
  </si>
  <si>
    <t>Locations</t>
  </si>
  <si>
    <t>SDBIP / YTD budget</t>
  </si>
  <si>
    <t>Town: Worcester. 
Wards: 18</t>
  </si>
  <si>
    <t>Town: All
Wards: 1 to 21</t>
  </si>
  <si>
    <t xml:space="preserve">Transhex: Electrical Reticulation </t>
  </si>
  <si>
    <t>Resealing of Municipal Roads - Worcester</t>
  </si>
  <si>
    <t>Zwelethemba - New Swimming Pool</t>
  </si>
  <si>
    <t>Rawsonville : Extension of WwTW (0,24 Ml/day)</t>
  </si>
  <si>
    <t>Town: Rawsonville
Wards: 19,20</t>
  </si>
  <si>
    <t>Traffic Circles: (High and Louis Lange)</t>
  </si>
  <si>
    <t>Town: Worcester. 
Wards: 12</t>
  </si>
  <si>
    <t>Esselen Park : Replacement of fence perimeter</t>
  </si>
  <si>
    <t xml:space="preserve">Erosion Protection of Hex River : Phase 2 </t>
  </si>
  <si>
    <t>Altona new Electrical Substation</t>
  </si>
  <si>
    <t>Refurbishment of electrical system</t>
  </si>
  <si>
    <t>Town: Worcester. Wards:5, 6,7, 8, 9, 10, 11, 12, 13, 14, 15, 16, 17, 18, 21</t>
  </si>
  <si>
    <t>Town: Worcester. 
Wards: 8, 16, 17, 18</t>
  </si>
  <si>
    <t>Town: Worcester. Wards: 8</t>
  </si>
  <si>
    <t>Town: Worcester. 
Wards: 9</t>
  </si>
  <si>
    <t>Tender in the planning proses.</t>
  </si>
  <si>
    <t>Planning</t>
  </si>
  <si>
    <t>N/A</t>
  </si>
  <si>
    <t>None</t>
  </si>
  <si>
    <t xml:space="preserve">Bid BV 916/2021 Resurfacing of Municipal roads for the Period ending 30 June 2024, advertised Friday, 30th of July 2021. Closing date Friday, 3rd of September 2021. Anticipated commencement date January 2022. </t>
  </si>
  <si>
    <t>Procurement</t>
  </si>
  <si>
    <t>Contract BV 825/2021: Construction of swimming pool facility at Zweletemba awarded to Murray &amp; Dickson (Pty) Ltd</t>
  </si>
  <si>
    <t>Construction</t>
  </si>
  <si>
    <t>Contract BV 913/2021: Erosion Protection at Hex River, Zweletemba: Phase 1, awarded to Martin &amp; East (Pty) Ltd</t>
  </si>
  <si>
    <t xml:space="preserve">Contract BV 823/2021: Upgrading of gravel roads at Avian Park, awarded to JVZ Construction (Pty) Ltd. Anticipated commencement date 16 August 2021, completion period 20 weeks, completion toward end of January 2022. </t>
  </si>
  <si>
    <t>Advertising</t>
  </si>
  <si>
    <t>Upgrading of gravel roads : Ward 12</t>
  </si>
  <si>
    <t>Town: Worcester. Wards:12</t>
  </si>
  <si>
    <t xml:space="preserve">Bids BV 915/2021 (Civils &amp; Structural) &amp; BV 926/2021 (Mech &amp; Elec) Upgrading of Rawsonville WwTW, advertised 27 August 2021 and 3 September 2021, respectively. Closing date of tenders Friday, 1st of October 2021 and 8 October 2021, respectively. Anticipated commencement date January 2022. </t>
  </si>
  <si>
    <t xml:space="preserve">Bid BV 929/2021 : Professional Services for the construction of traffic circle at High and Louis Lange Streets, advertized 3rd September 2021. Closing date of tender Friday8 October 2021. Anticipated commencement date of construction March 2022. </t>
  </si>
  <si>
    <t>Tender in proses. Tender were advertise Friday 30 July 2021.</t>
  </si>
  <si>
    <t xml:space="preserve">Bid BV899/2021 . Tenders received. Bid evaluation of tenders </t>
  </si>
  <si>
    <t>Bid BV900/2021 . Tender adjudicated, in proses.</t>
  </si>
  <si>
    <t>Top 10 Capital Projects till 31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</si>
</sst>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_ ;_ * \-#,##0_ ;_ * &quot;-&quot;_ ;_ @_ "/>
    <numFmt numFmtId="165" formatCode="_ * #,##0.00_ ;_ * \-#,##0.00_ ;_ * &quot;-&quot;??_ ;_ @_ "/>
    <numFmt numFmtId="166" formatCode="0.0"/>
    <numFmt numFmtId="167" formatCode="#,##0_ ;\-#,##0\ "/>
  </numFmts>
  <fonts count="8" x14ac:knownFonts="1">
    <font>
      <sz val="11"/>
      <color theme="1"/>
      <name val="Calibri"/>
      <family val="2"/>
      <scheme val="minor"/>
    </font>
    <font>
      <b/>
      <sz val="11"/>
      <color indexed="8"/>
      <name val="Calibri"/>
      <family val="2"/>
    </font>
    <font>
      <sz val="11"/>
      <color indexed="8"/>
      <name val="Calibri"/>
      <family val="2"/>
    </font>
    <font>
      <b/>
      <sz val="11"/>
      <name val="Calibri"/>
      <family val="2"/>
    </font>
    <font>
      <b/>
      <u/>
      <sz val="14"/>
      <color indexed="8"/>
      <name val="Calibri"/>
      <family val="2"/>
    </font>
    <font>
      <sz val="10"/>
      <name val="Arial"/>
      <family val="2"/>
    </font>
    <font>
      <sz val="11"/>
      <name val="Calibri"/>
      <family val="2"/>
      <scheme val="minor"/>
    </font>
    <font>
      <b/>
      <u/>
      <sz val="14"/>
      <name val="Calibri"/>
      <family val="2"/>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3">
    <xf numFmtId="0" fontId="0" fillId="0" borderId="0"/>
    <xf numFmtId="165" fontId="2" fillId="0" borderId="0" applyFont="0" applyFill="0" applyBorder="0" applyAlignment="0" applyProtection="0"/>
    <xf numFmtId="0" fontId="5" fillId="0" borderId="0"/>
  </cellStyleXfs>
  <cellXfs count="53">
    <xf numFmtId="0" fontId="0" fillId="0" borderId="0" xfId="0"/>
    <xf numFmtId="0" fontId="0" fillId="0" borderId="1" xfId="0" applyBorder="1"/>
    <xf numFmtId="0" fontId="1" fillId="0" borderId="1" xfId="0" applyFont="1" applyBorder="1"/>
    <xf numFmtId="0" fontId="1" fillId="0" borderId="1" xfId="0" applyFont="1" applyBorder="1" applyAlignment="1">
      <alignment horizontal="center" wrapText="1"/>
    </xf>
    <xf numFmtId="0" fontId="1" fillId="2" borderId="1" xfId="0" applyFont="1" applyFill="1" applyBorder="1" applyAlignment="1">
      <alignment horizontal="center" wrapText="1"/>
    </xf>
    <xf numFmtId="0" fontId="1" fillId="0" borderId="3" xfId="0" applyFont="1" applyBorder="1"/>
    <xf numFmtId="0" fontId="4" fillId="0" borderId="5" xfId="0" applyFont="1" applyBorder="1"/>
    <xf numFmtId="0" fontId="0" fillId="0" borderId="0" xfId="0" applyAlignment="1">
      <alignment vertical="top"/>
    </xf>
    <xf numFmtId="0" fontId="7" fillId="0" borderId="3" xfId="0" applyFont="1" applyBorder="1"/>
    <xf numFmtId="0" fontId="1" fillId="0" borderId="1" xfId="0" applyFont="1" applyBorder="1" applyAlignment="1">
      <alignment horizontal="center"/>
    </xf>
    <xf numFmtId="0" fontId="0" fillId="0" borderId="0" xfId="0" applyAlignment="1">
      <alignment vertical="center"/>
    </xf>
    <xf numFmtId="1" fontId="0" fillId="0" borderId="1" xfId="0" applyNumberFormat="1" applyBorder="1"/>
    <xf numFmtId="1" fontId="0" fillId="0" borderId="0" xfId="0" applyNumberFormat="1"/>
    <xf numFmtId="0" fontId="6" fillId="0" borderId="0" xfId="0" applyFont="1"/>
    <xf numFmtId="0" fontId="1" fillId="0" borderId="4" xfId="0" applyFont="1" applyBorder="1" applyAlignment="1">
      <alignment vertical="center"/>
    </xf>
    <xf numFmtId="0" fontId="0" fillId="3" borderId="0" xfId="0" applyFill="1" applyAlignment="1">
      <alignment vertical="center" wrapText="1"/>
    </xf>
    <xf numFmtId="0" fontId="1" fillId="0" borderId="1" xfId="0" applyFont="1" applyBorder="1" applyAlignment="1">
      <alignment horizontal="center" textRotation="90"/>
    </xf>
    <xf numFmtId="1" fontId="0" fillId="0" borderId="1" xfId="0" applyNumberFormat="1" applyBorder="1" applyAlignment="1">
      <alignment horizontal="center"/>
    </xf>
    <xf numFmtId="0" fontId="3" fillId="0" borderId="1" xfId="0" applyFont="1" applyBorder="1" applyAlignment="1">
      <alignment horizontal="center"/>
    </xf>
    <xf numFmtId="0" fontId="0" fillId="0" borderId="0" xfId="0"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wrapText="1"/>
    </xf>
    <xf numFmtId="0" fontId="0" fillId="0" borderId="1" xfId="0" applyBorder="1" applyAlignment="1">
      <alignment horizontal="left" vertical="top"/>
    </xf>
    <xf numFmtId="1" fontId="0" fillId="0" borderId="1" xfId="0" applyNumberFormat="1" applyBorder="1" applyAlignment="1">
      <alignment horizontal="left" vertical="top"/>
    </xf>
    <xf numFmtId="0" fontId="6" fillId="0" borderId="1" xfId="0" applyFont="1" applyBorder="1" applyAlignment="1">
      <alignment horizontal="left" vertical="top" wrapText="1"/>
    </xf>
    <xf numFmtId="4" fontId="6" fillId="3" borderId="1" xfId="0" applyNumberFormat="1" applyFont="1" applyFill="1" applyBorder="1" applyAlignment="1">
      <alignment horizontal="left" vertical="top" wrapText="1"/>
    </xf>
    <xf numFmtId="0" fontId="0" fillId="3" borderId="1" xfId="0" applyFill="1" applyBorder="1" applyAlignment="1">
      <alignment horizontal="left" vertical="top" wrapText="1"/>
    </xf>
    <xf numFmtId="0" fontId="0" fillId="3" borderId="1" xfId="0" applyFill="1" applyBorder="1" applyAlignment="1">
      <alignment horizontal="left" vertical="top"/>
    </xf>
    <xf numFmtId="0" fontId="6" fillId="3" borderId="1" xfId="0" applyFont="1" applyFill="1" applyBorder="1" applyAlignment="1">
      <alignment horizontal="left" vertical="top" wrapText="1"/>
    </xf>
    <xf numFmtId="0" fontId="1" fillId="0" borderId="3" xfId="0" applyFont="1" applyBorder="1" applyAlignment="1">
      <alignment horizontal="right"/>
    </xf>
    <xf numFmtId="165" fontId="1" fillId="0" borderId="2" xfId="1" applyFont="1" applyBorder="1" applyAlignment="1">
      <alignment horizontal="right"/>
    </xf>
    <xf numFmtId="0" fontId="0" fillId="0" borderId="0" xfId="0" applyAlignment="1">
      <alignment horizontal="right"/>
    </xf>
    <xf numFmtId="165" fontId="0" fillId="0" borderId="0" xfId="0" applyNumberFormat="1" applyAlignment="1">
      <alignment horizontal="right"/>
    </xf>
    <xf numFmtId="1" fontId="0" fillId="0" borderId="1" xfId="0" applyNumberFormat="1" applyBorder="1" applyAlignment="1">
      <alignment horizontal="left" vertical="top" wrapText="1"/>
    </xf>
    <xf numFmtId="167" fontId="0" fillId="0" borderId="1" xfId="1" applyNumberFormat="1" applyFont="1" applyBorder="1" applyAlignment="1">
      <alignment horizontal="right" vertical="top"/>
    </xf>
    <xf numFmtId="166" fontId="6" fillId="0" borderId="1" xfId="0" applyNumberFormat="1" applyFont="1" applyBorder="1" applyAlignment="1">
      <alignment horizontal="right" vertical="top"/>
    </xf>
    <xf numFmtId="1" fontId="0" fillId="0" borderId="1" xfId="0" applyNumberFormat="1" applyBorder="1" applyAlignment="1">
      <alignment horizontal="left"/>
    </xf>
    <xf numFmtId="0" fontId="3" fillId="0" borderId="6" xfId="0" applyFont="1" applyBorder="1" applyAlignment="1">
      <alignment horizontal="left"/>
    </xf>
    <xf numFmtId="167" fontId="1" fillId="0" borderId="2" xfId="0" applyNumberFormat="1" applyFont="1" applyBorder="1" applyAlignment="1">
      <alignment horizontal="right"/>
    </xf>
    <xf numFmtId="166" fontId="3" fillId="0" borderId="2" xfId="0" applyNumberFormat="1" applyFont="1" applyBorder="1" applyAlignment="1">
      <alignment horizontal="right"/>
    </xf>
    <xf numFmtId="164" fontId="1" fillId="2" borderId="2" xfId="0" applyNumberFormat="1" applyFont="1" applyFill="1" applyBorder="1" applyAlignment="1">
      <alignment horizontal="right"/>
    </xf>
    <xf numFmtId="167" fontId="0" fillId="2" borderId="1" xfId="1" applyNumberFormat="1" applyFont="1" applyFill="1" applyBorder="1" applyAlignment="1">
      <alignment horizontal="right" vertical="top"/>
    </xf>
    <xf numFmtId="167" fontId="0" fillId="0" borderId="1" xfId="1" applyNumberFormat="1" applyFont="1" applyBorder="1" applyAlignment="1">
      <alignment horizontal="right" vertical="top" wrapText="1"/>
    </xf>
    <xf numFmtId="0" fontId="0" fillId="0" borderId="0" xfId="0" applyFill="1" applyAlignment="1">
      <alignment horizontal="left" vertical="top"/>
    </xf>
    <xf numFmtId="0" fontId="1" fillId="0" borderId="9" xfId="0" applyFont="1" applyBorder="1" applyAlignment="1">
      <alignment horizontal="left" wrapText="1"/>
    </xf>
    <xf numFmtId="0" fontId="0" fillId="0" borderId="0" xfId="0" applyBorder="1" applyAlignment="1">
      <alignment horizontal="center"/>
    </xf>
    <xf numFmtId="0" fontId="1" fillId="0" borderId="1" xfId="0" applyFont="1" applyBorder="1" applyAlignment="1">
      <alignment horizontal="center"/>
    </xf>
    <xf numFmtId="0" fontId="1" fillId="0" borderId="5" xfId="0" applyFont="1" applyBorder="1" applyAlignment="1">
      <alignment horizontal="left"/>
    </xf>
    <xf numFmtId="0" fontId="1" fillId="0" borderId="4" xfId="0" applyFont="1" applyBorder="1" applyAlignment="1">
      <alignment horizontal="left"/>
    </xf>
    <xf numFmtId="0" fontId="0" fillId="0" borderId="7" xfId="0" applyBorder="1" applyAlignment="1">
      <alignment horizontal="center" wrapText="1"/>
    </xf>
    <xf numFmtId="0" fontId="0" fillId="0" borderId="8" xfId="0" applyBorder="1" applyAlignment="1">
      <alignment horizontal="center" wrapText="1"/>
    </xf>
    <xf numFmtId="0" fontId="0" fillId="0" borderId="6" xfId="0" applyBorder="1" applyAlignment="1">
      <alignment horizontal="center" wrapText="1"/>
    </xf>
    <xf numFmtId="0" fontId="1" fillId="0" borderId="3" xfId="0" applyFont="1" applyBorder="1" applyAlignment="1">
      <alignment horizontal="left"/>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12" sqref="D12"/>
    </sheetView>
  </sheetViews>
  <sheetFormatPr defaultRowHeight="15" x14ac:dyDescent="0.25"/>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E26"/>
  <sheetViews>
    <sheetView workbookViewId="0">
      <selection activeCell="B29" sqref="B29"/>
    </sheetView>
  </sheetViews>
  <sheetFormatPr defaultRowHeight="15" x14ac:dyDescent="0.25"/>
  <cols>
    <col min="1" max="1" width="16.28515625" customWidth="1"/>
    <col min="2" max="2" width="20.5703125" customWidth="1"/>
    <col min="3" max="3" width="17.7109375" customWidth="1"/>
    <col min="4" max="4" width="30.5703125" customWidth="1"/>
    <col min="5" max="5" width="23.42578125" customWidth="1"/>
  </cols>
  <sheetData>
    <row r="1" spans="1:5" x14ac:dyDescent="0.25">
      <c r="A1" s="46" t="s">
        <v>0</v>
      </c>
      <c r="B1" s="46"/>
      <c r="C1" s="46"/>
      <c r="D1" s="46"/>
      <c r="E1" s="46"/>
    </row>
    <row r="2" spans="1:5" x14ac:dyDescent="0.25">
      <c r="A2" s="2" t="s">
        <v>1</v>
      </c>
      <c r="B2" s="2" t="s">
        <v>5</v>
      </c>
      <c r="C2" s="2" t="s">
        <v>7</v>
      </c>
      <c r="D2" s="2" t="s">
        <v>6</v>
      </c>
      <c r="E2" s="2" t="s">
        <v>2</v>
      </c>
    </row>
    <row r="3" spans="1:5" x14ac:dyDescent="0.25">
      <c r="A3" s="1"/>
      <c r="B3" s="1"/>
      <c r="C3" s="1"/>
      <c r="D3" s="1"/>
      <c r="E3" s="1"/>
    </row>
    <row r="4" spans="1:5" x14ac:dyDescent="0.25">
      <c r="A4" s="1"/>
      <c r="B4" s="1"/>
      <c r="C4" s="1"/>
      <c r="D4" s="1"/>
      <c r="E4" s="1"/>
    </row>
    <row r="5" spans="1:5" x14ac:dyDescent="0.25">
      <c r="A5" s="1"/>
      <c r="B5" s="1"/>
      <c r="C5" s="1"/>
      <c r="D5" s="1"/>
      <c r="E5" s="1"/>
    </row>
    <row r="6" spans="1:5" x14ac:dyDescent="0.25">
      <c r="A6" s="1"/>
      <c r="B6" s="1"/>
      <c r="C6" s="1"/>
      <c r="D6" s="1"/>
      <c r="E6" s="1"/>
    </row>
    <row r="7" spans="1:5" x14ac:dyDescent="0.25">
      <c r="A7" s="1"/>
      <c r="B7" s="1"/>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1"/>
      <c r="B26" s="1"/>
      <c r="C26" s="1"/>
      <c r="D26" s="1"/>
      <c r="E26" s="1"/>
    </row>
  </sheetData>
  <mergeCells count="1">
    <mergeCell ref="A1:E1"/>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FFCC"/>
    <pageSetUpPr fitToPage="1"/>
  </sheetPr>
  <dimension ref="A1:P16"/>
  <sheetViews>
    <sheetView tabSelected="1" view="pageBreakPreview" zoomScale="77" zoomScaleNormal="70" zoomScaleSheetLayoutView="77" workbookViewId="0">
      <pane xSplit="2" ySplit="2" topLeftCell="C3" activePane="bottomRight" state="frozen"/>
      <selection pane="topRight" activeCell="C1" sqref="C1"/>
      <selection pane="bottomLeft" activeCell="A3" sqref="A3"/>
      <selection pane="bottomRight" activeCell="B2" sqref="B2"/>
    </sheetView>
  </sheetViews>
  <sheetFormatPr defaultColWidth="9.140625" defaultRowHeight="15" x14ac:dyDescent="0.25"/>
  <cols>
    <col min="1" max="1" width="5.5703125" customWidth="1"/>
    <col min="2" max="2" width="45.28515625" bestFit="1" customWidth="1"/>
    <col min="3" max="3" width="20.85546875" style="12" customWidth="1"/>
    <col min="4" max="4" width="20.7109375" style="13" customWidth="1"/>
    <col min="5" max="5" width="15.42578125" customWidth="1"/>
    <col min="6" max="6" width="15.85546875" bestFit="1" customWidth="1"/>
    <col min="7" max="8" width="19.28515625" style="31" customWidth="1"/>
    <col min="9" max="9" width="20.42578125" style="31" customWidth="1"/>
    <col min="10" max="10" width="14" customWidth="1"/>
    <col min="11" max="11" width="114" style="10" customWidth="1"/>
    <col min="12" max="12" width="35.85546875" style="10" bestFit="1" customWidth="1"/>
    <col min="13" max="13" width="40.42578125" style="10" customWidth="1"/>
    <col min="14" max="14" width="67.85546875" style="10" customWidth="1"/>
    <col min="15" max="15" width="25.42578125" customWidth="1"/>
  </cols>
  <sheetData>
    <row r="1" spans="1:16" ht="18.75" x14ac:dyDescent="0.3">
      <c r="B1" s="6" t="s">
        <v>56</v>
      </c>
      <c r="C1" s="11"/>
      <c r="D1" s="8"/>
      <c r="E1" s="5"/>
      <c r="F1" s="5"/>
      <c r="G1" s="29"/>
      <c r="H1" s="29"/>
      <c r="I1" s="29"/>
      <c r="J1" s="5"/>
      <c r="K1" s="14"/>
    </row>
    <row r="2" spans="1:16" s="19" customFormat="1" ht="60" customHeight="1" x14ac:dyDescent="0.25">
      <c r="A2" s="16" t="s">
        <v>4</v>
      </c>
      <c r="B2" s="9" t="s">
        <v>3</v>
      </c>
      <c r="C2" s="17"/>
      <c r="D2" s="18" t="s">
        <v>19</v>
      </c>
      <c r="E2" s="3" t="s">
        <v>10</v>
      </c>
      <c r="F2" s="3" t="s">
        <v>11</v>
      </c>
      <c r="G2" s="4" t="s">
        <v>12</v>
      </c>
      <c r="H2" s="3" t="s">
        <v>20</v>
      </c>
      <c r="I2" s="3" t="s">
        <v>17</v>
      </c>
      <c r="J2" s="3" t="s">
        <v>18</v>
      </c>
      <c r="K2" s="20" t="s">
        <v>16</v>
      </c>
      <c r="L2" s="21" t="s">
        <v>13</v>
      </c>
      <c r="M2" s="21" t="s">
        <v>14</v>
      </c>
      <c r="N2" s="21" t="s">
        <v>15</v>
      </c>
      <c r="O2" s="44"/>
      <c r="P2" s="45"/>
    </row>
    <row r="3" spans="1:16" ht="30" x14ac:dyDescent="0.25">
      <c r="A3" s="22">
        <v>1</v>
      </c>
      <c r="B3" s="22" t="s">
        <v>23</v>
      </c>
      <c r="C3" s="23">
        <v>50101000041</v>
      </c>
      <c r="D3" s="24" t="s">
        <v>21</v>
      </c>
      <c r="E3" s="34">
        <v>21000000</v>
      </c>
      <c r="F3" s="34">
        <v>21000000</v>
      </c>
      <c r="G3" s="41">
        <v>496421</v>
      </c>
      <c r="H3" s="42">
        <v>4000000</v>
      </c>
      <c r="I3" s="34">
        <f>G3-F3</f>
        <v>-20503579</v>
      </c>
      <c r="J3" s="35">
        <f t="shared" ref="J3:J12" si="0">IF(I3=0,"",I3/F3)*100</f>
        <v>-97.636090476190475</v>
      </c>
      <c r="K3" s="25" t="s">
        <v>54</v>
      </c>
      <c r="L3" s="25" t="s">
        <v>43</v>
      </c>
      <c r="M3" s="26" t="s">
        <v>41</v>
      </c>
      <c r="N3" s="26" t="s">
        <v>40</v>
      </c>
      <c r="O3" s="43"/>
    </row>
    <row r="4" spans="1:16" ht="60" x14ac:dyDescent="0.25">
      <c r="A4" s="22">
        <v>2</v>
      </c>
      <c r="B4" s="22" t="s">
        <v>24</v>
      </c>
      <c r="C4" s="23">
        <v>50101000451</v>
      </c>
      <c r="D4" s="24" t="s">
        <v>34</v>
      </c>
      <c r="E4" s="34">
        <v>25776248</v>
      </c>
      <c r="F4" s="34">
        <v>19526091</v>
      </c>
      <c r="G4" s="41"/>
      <c r="H4" s="42">
        <v>6000000</v>
      </c>
      <c r="I4" s="34">
        <f t="shared" ref="I4:I12" si="1">G4-F4</f>
        <v>-19526091</v>
      </c>
      <c r="J4" s="35">
        <f t="shared" si="0"/>
        <v>-100</v>
      </c>
      <c r="K4" s="25" t="s">
        <v>42</v>
      </c>
      <c r="L4" s="25" t="s">
        <v>43</v>
      </c>
      <c r="M4" s="26" t="s">
        <v>41</v>
      </c>
      <c r="N4" s="26" t="s">
        <v>40</v>
      </c>
      <c r="O4" s="43"/>
    </row>
    <row r="5" spans="1:16" ht="30" x14ac:dyDescent="0.25">
      <c r="A5" s="22">
        <v>3</v>
      </c>
      <c r="B5" s="22" t="s">
        <v>25</v>
      </c>
      <c r="C5" s="23">
        <v>50101001271</v>
      </c>
      <c r="D5" s="24" t="s">
        <v>35</v>
      </c>
      <c r="E5" s="34">
        <v>15500000</v>
      </c>
      <c r="F5" s="34">
        <v>15500000</v>
      </c>
      <c r="G5" s="41">
        <v>14296247.789999999</v>
      </c>
      <c r="H5" s="42">
        <v>14500000</v>
      </c>
      <c r="I5" s="34">
        <f t="shared" si="1"/>
        <v>-1203752.2100000009</v>
      </c>
      <c r="J5" s="35">
        <f t="shared" si="0"/>
        <v>-7.766143290322586</v>
      </c>
      <c r="K5" s="25" t="s">
        <v>44</v>
      </c>
      <c r="L5" s="25" t="s">
        <v>45</v>
      </c>
      <c r="M5" s="26" t="s">
        <v>41</v>
      </c>
      <c r="N5" s="26" t="s">
        <v>40</v>
      </c>
      <c r="O5" s="43"/>
    </row>
    <row r="6" spans="1:16" ht="30" x14ac:dyDescent="0.25">
      <c r="A6" s="22">
        <v>4</v>
      </c>
      <c r="B6" s="22" t="s">
        <v>31</v>
      </c>
      <c r="C6" s="23">
        <v>50101000521</v>
      </c>
      <c r="D6" s="24" t="s">
        <v>35</v>
      </c>
      <c r="E6" s="34">
        <v>3150000</v>
      </c>
      <c r="F6" s="34">
        <v>7828081</v>
      </c>
      <c r="G6" s="41">
        <v>6859747.4800000004</v>
      </c>
      <c r="H6" s="42">
        <v>3914040</v>
      </c>
      <c r="I6" s="34">
        <f>G6-F6</f>
        <v>-968333.51999999955</v>
      </c>
      <c r="J6" s="35">
        <f>IF(I6=0,"",I6/F6)*100</f>
        <v>-12.369998726380063</v>
      </c>
      <c r="K6" s="26" t="s">
        <v>46</v>
      </c>
      <c r="L6" s="26" t="s">
        <v>45</v>
      </c>
      <c r="M6" s="26" t="s">
        <v>41</v>
      </c>
      <c r="N6" s="26" t="s">
        <v>40</v>
      </c>
      <c r="O6" s="43"/>
    </row>
    <row r="7" spans="1:16" ht="30" customHeight="1" x14ac:dyDescent="0.25">
      <c r="A7" s="22">
        <v>5</v>
      </c>
      <c r="B7" s="22" t="s">
        <v>26</v>
      </c>
      <c r="C7" s="23">
        <v>50101000411</v>
      </c>
      <c r="D7" s="24" t="s">
        <v>27</v>
      </c>
      <c r="E7" s="34">
        <v>6293742</v>
      </c>
      <c r="F7" s="34">
        <v>6296742</v>
      </c>
      <c r="G7" s="41">
        <v>939832.35</v>
      </c>
      <c r="H7" s="42">
        <v>1296742</v>
      </c>
      <c r="I7" s="34">
        <f t="shared" si="1"/>
        <v>-5356909.6500000004</v>
      </c>
      <c r="J7" s="35">
        <f t="shared" si="0"/>
        <v>-85.074307475199078</v>
      </c>
      <c r="K7" s="25" t="s">
        <v>51</v>
      </c>
      <c r="L7" s="25" t="s">
        <v>43</v>
      </c>
      <c r="M7" s="27" t="s">
        <v>41</v>
      </c>
      <c r="N7" s="26" t="s">
        <v>40</v>
      </c>
      <c r="O7" s="43"/>
    </row>
    <row r="8" spans="1:16" s="7" customFormat="1" ht="30" x14ac:dyDescent="0.25">
      <c r="A8" s="22">
        <v>6</v>
      </c>
      <c r="B8" s="22" t="s">
        <v>49</v>
      </c>
      <c r="C8" s="23">
        <v>50102150051</v>
      </c>
      <c r="D8" s="24" t="s">
        <v>50</v>
      </c>
      <c r="E8" s="34"/>
      <c r="F8" s="34">
        <v>6250157</v>
      </c>
      <c r="G8" s="41">
        <v>6066743.3799999999</v>
      </c>
      <c r="H8" s="42">
        <v>4000000</v>
      </c>
      <c r="I8" s="34">
        <f>G8-F8</f>
        <v>-183413.62000000011</v>
      </c>
      <c r="J8" s="35">
        <f>IF(I8=0,"",I8/F8)*100</f>
        <v>-2.9345442042495908</v>
      </c>
      <c r="K8" s="25" t="s">
        <v>47</v>
      </c>
      <c r="L8" s="25" t="s">
        <v>45</v>
      </c>
      <c r="M8" s="26" t="s">
        <v>41</v>
      </c>
      <c r="N8" s="26" t="s">
        <v>40</v>
      </c>
      <c r="O8" s="43"/>
    </row>
    <row r="9" spans="1:16" s="7" customFormat="1" ht="30" x14ac:dyDescent="0.25">
      <c r="A9" s="22">
        <v>7</v>
      </c>
      <c r="B9" s="22" t="s">
        <v>28</v>
      </c>
      <c r="C9" s="23">
        <v>50101001171</v>
      </c>
      <c r="D9" s="24" t="s">
        <v>36</v>
      </c>
      <c r="E9" s="34">
        <v>6000000</v>
      </c>
      <c r="F9" s="34">
        <v>6000000</v>
      </c>
      <c r="G9" s="41"/>
      <c r="H9" s="42">
        <v>0</v>
      </c>
      <c r="I9" s="34">
        <f t="shared" si="1"/>
        <v>-6000000</v>
      </c>
      <c r="J9" s="35">
        <f t="shared" si="0"/>
        <v>-100</v>
      </c>
      <c r="K9" s="25" t="s">
        <v>52</v>
      </c>
      <c r="L9" s="25" t="s">
        <v>43</v>
      </c>
      <c r="M9" s="26" t="s">
        <v>41</v>
      </c>
      <c r="N9" s="26" t="s">
        <v>40</v>
      </c>
      <c r="O9" s="43"/>
    </row>
    <row r="10" spans="1:16" ht="30" x14ac:dyDescent="0.25">
      <c r="A10" s="22">
        <v>8</v>
      </c>
      <c r="B10" s="22" t="s">
        <v>32</v>
      </c>
      <c r="C10" s="23">
        <v>50101000091</v>
      </c>
      <c r="D10" s="24" t="s">
        <v>29</v>
      </c>
      <c r="E10" s="34">
        <v>6000000</v>
      </c>
      <c r="F10" s="34">
        <v>7300000</v>
      </c>
      <c r="G10" s="41">
        <v>177500</v>
      </c>
      <c r="H10" s="42">
        <v>1300000</v>
      </c>
      <c r="I10" s="34">
        <f t="shared" ref="I10" si="2">G10-F10</f>
        <v>-7122500</v>
      </c>
      <c r="J10" s="35">
        <f t="shared" ref="J10" si="3">IF(I10=0,"",I10/F10)*100</f>
        <v>-97.56849315068493</v>
      </c>
      <c r="K10" s="25" t="s">
        <v>55</v>
      </c>
      <c r="L10" s="25" t="s">
        <v>45</v>
      </c>
      <c r="M10" s="26" t="s">
        <v>41</v>
      </c>
      <c r="N10" s="26" t="s">
        <v>40</v>
      </c>
      <c r="O10" s="43"/>
    </row>
    <row r="11" spans="1:16" ht="30" x14ac:dyDescent="0.25">
      <c r="A11" s="22">
        <v>9</v>
      </c>
      <c r="B11" s="22" t="s">
        <v>30</v>
      </c>
      <c r="C11" s="33">
        <v>50101001301</v>
      </c>
      <c r="D11" s="24" t="s">
        <v>37</v>
      </c>
      <c r="E11" s="34">
        <v>6000000</v>
      </c>
      <c r="F11" s="34">
        <v>5000000</v>
      </c>
      <c r="G11" s="41"/>
      <c r="H11" s="42">
        <v>2000000</v>
      </c>
      <c r="I11" s="34">
        <f>G11-F11</f>
        <v>-5000000</v>
      </c>
      <c r="J11" s="35">
        <f>IF(I11=0,"",I11/F11)*100</f>
        <v>-100</v>
      </c>
      <c r="K11" s="25" t="s">
        <v>53</v>
      </c>
      <c r="L11" s="25" t="s">
        <v>48</v>
      </c>
      <c r="M11" s="26" t="s">
        <v>41</v>
      </c>
      <c r="N11" s="26" t="s">
        <v>40</v>
      </c>
      <c r="O11" s="43"/>
    </row>
    <row r="12" spans="1:16" ht="30" x14ac:dyDescent="0.25">
      <c r="A12" s="22">
        <v>10</v>
      </c>
      <c r="B12" s="22" t="s">
        <v>33</v>
      </c>
      <c r="C12" s="23">
        <v>50101003361</v>
      </c>
      <c r="D12" s="24" t="s">
        <v>22</v>
      </c>
      <c r="E12" s="34">
        <v>4500000</v>
      </c>
      <c r="F12" s="34">
        <v>4409135</v>
      </c>
      <c r="G12" s="41">
        <v>921444.6</v>
      </c>
      <c r="H12" s="42">
        <v>1554566</v>
      </c>
      <c r="I12" s="34">
        <f t="shared" si="1"/>
        <v>-3487690.4</v>
      </c>
      <c r="J12" s="35">
        <f t="shared" si="0"/>
        <v>-79.101465480190555</v>
      </c>
      <c r="K12" s="28" t="s">
        <v>38</v>
      </c>
      <c r="L12" s="26" t="s">
        <v>39</v>
      </c>
      <c r="M12" s="26" t="s">
        <v>41</v>
      </c>
      <c r="N12" s="26" t="s">
        <v>40</v>
      </c>
      <c r="O12" s="43"/>
    </row>
    <row r="13" spans="1:16" ht="20.100000000000001" customHeight="1" x14ac:dyDescent="0.25">
      <c r="A13" s="47" t="s">
        <v>9</v>
      </c>
      <c r="B13" s="48"/>
      <c r="C13" s="36"/>
      <c r="D13" s="37"/>
      <c r="E13" s="38">
        <f>SUM(E3:E12)</f>
        <v>94219990</v>
      </c>
      <c r="F13" s="38">
        <f>SUM(F3:F12)</f>
        <v>99110206</v>
      </c>
      <c r="G13" s="40">
        <f>SUM(G3:G12)</f>
        <v>29757936.600000001</v>
      </c>
      <c r="H13" s="40">
        <f>SUM(H3:H12)</f>
        <v>38565348</v>
      </c>
      <c r="I13" s="30">
        <f>G13-F13</f>
        <v>-69352269.400000006</v>
      </c>
      <c r="J13" s="39">
        <f>IF(I13=0,"",I13/F13)*100</f>
        <v>-69.97490187842007</v>
      </c>
      <c r="K13" s="47"/>
      <c r="L13" s="52"/>
      <c r="M13" s="52"/>
      <c r="N13" s="48"/>
    </row>
    <row r="14" spans="1:16" ht="34.5" customHeight="1" x14ac:dyDescent="0.25">
      <c r="A14" s="49" t="s">
        <v>8</v>
      </c>
      <c r="B14" s="50"/>
      <c r="C14" s="50"/>
      <c r="D14" s="50"/>
      <c r="E14" s="50"/>
      <c r="F14" s="50"/>
      <c r="G14" s="50"/>
      <c r="H14" s="50"/>
      <c r="I14" s="50"/>
      <c r="J14" s="50"/>
      <c r="K14" s="50"/>
      <c r="L14" s="50"/>
      <c r="M14" s="50"/>
      <c r="N14" s="51"/>
    </row>
    <row r="16" spans="1:16" x14ac:dyDescent="0.25">
      <c r="I16" s="32"/>
      <c r="M16" s="15"/>
    </row>
  </sheetData>
  <sortState xmlns:xlrd2="http://schemas.microsoft.com/office/spreadsheetml/2017/richdata2" ref="B3:E7">
    <sortCondition descending="1" ref="E3:E7"/>
  </sortState>
  <mergeCells count="3">
    <mergeCell ref="A13:B13"/>
    <mergeCell ref="A14:N14"/>
    <mergeCell ref="K13:N13"/>
  </mergeCells>
  <phoneticPr fontId="0" type="noConversion"/>
  <printOptions horizontalCentered="1"/>
  <pageMargins left="0.19685039370078741" right="0.19685039370078741" top="0.59055118110236227" bottom="0.19685039370078741" header="0.31496062992125984" footer="0.31496062992125984"/>
  <pageSetup paperSize="8" scale="4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C3" sqref="C3"/>
    </sheetView>
  </sheetViews>
  <sheetFormatPr defaultRowHeight="15" x14ac:dyDescent="0.25"/>
  <sheetData/>
  <phoneticPr fontId="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6A54D3C95C89408B7B265E0029CBDC" ma:contentTypeVersion="10" ma:contentTypeDescription="Create a new document." ma:contentTypeScope="" ma:versionID="f40bc6edd5e9e3f05db946f28f4b2dc7">
  <xsd:schema xmlns:xsd="http://www.w3.org/2001/XMLSchema" xmlns:xs="http://www.w3.org/2001/XMLSchema" xmlns:p="http://schemas.microsoft.com/office/2006/metadata/properties" xmlns:ns3="2c349498-c5d5-4c8f-b78a-30782ebc88bc" targetNamespace="http://schemas.microsoft.com/office/2006/metadata/properties" ma:root="true" ma:fieldsID="deeedc5fcd3348ce9e2e8806c087b7a8" ns3:_="">
    <xsd:import namespace="2c349498-c5d5-4c8f-b78a-30782ebc88b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349498-c5d5-4c8f-b78a-30782ebc88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3A4927-6A3F-4A72-B9C6-B2368539D95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7ECAC2B-AC4E-4FE6-90DF-CF77DB5FBF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349498-c5d5-4c8f-b78a-30782ebc88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A1AF10-3BC1-41C1-8EB9-2FE725862D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Sheet1</vt:lpstr>
      <vt:lpstr>Creditors</vt:lpstr>
      <vt:lpstr>Capital Expenditure</vt:lpstr>
      <vt:lpstr>Sheet3</vt:lpstr>
      <vt:lpstr>Sheet2</vt:lpstr>
      <vt:lpstr>'Capital Expenditure'!Print_Area</vt:lpstr>
    </vt:vector>
  </TitlesOfParts>
  <Company>PGWC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Angelique Coert</dc:creator>
  <cp:lastModifiedBy>Marius Verwey</cp:lastModifiedBy>
  <cp:lastPrinted>2017-06-09T11:14:31Z</cp:lastPrinted>
  <dcterms:created xsi:type="dcterms:W3CDTF">2012-10-03T12:39:28Z</dcterms:created>
  <dcterms:modified xsi:type="dcterms:W3CDTF">2022-01-06T07:56:57Z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0x010100F26A54D3C95C89408B7B265E0029CBDC</vt:lpwstr>
  </property>
</Properties>
</file>