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petro\AppData\Local\Microsoft\Windows\INetCache\Content.Outlook\0B7NVD03\"/>
    </mc:Choice>
  </mc:AlternateContent>
  <xr:revisionPtr revIDLastSave="0" documentId="13_ncr:1_{E514BA54-F962-4B32-839B-32F6F967E341}" xr6:coauthVersionLast="47" xr6:coauthVersionMax="47" xr10:uidLastSave="{00000000-0000-0000-0000-000000000000}"/>
  <bookViews>
    <workbookView xWindow="-108" yWindow="-108" windowWidth="23256" windowHeight="12576" tabRatio="630" firstSheet="2" activeTab="2" xr2:uid="{00000000-000D-0000-FFFF-FFFF00000000}"/>
  </bookViews>
  <sheets>
    <sheet name="Sheet1" sheetId="4" state="hidden" r:id="rId1"/>
    <sheet name="Creditors" sheetId="1" r:id="rId2"/>
    <sheet name="Capital Expenditure" sheetId="2" r:id="rId3"/>
    <sheet name="Sheet3" sheetId="3" state="hidden" r:id="rId4"/>
    <sheet name="Sheet2" sheetId="5" r:id="rId5"/>
  </sheets>
  <definedNames>
    <definedName name="_xlnm.Print_Area" localSheetId="2">'Capital Expenditure'!$A$1:$O$16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2" l="1"/>
  <c r="J7" i="2" s="1"/>
  <c r="I8" i="2"/>
  <c r="J8" i="2" s="1"/>
  <c r="G13" i="2" l="1"/>
  <c r="I6" i="2"/>
  <c r="J6" i="2" s="1"/>
  <c r="H13" i="2"/>
  <c r="F13" i="2"/>
  <c r="E13" i="2"/>
  <c r="I3" i="2"/>
  <c r="J3" i="2" s="1"/>
  <c r="I4" i="2"/>
  <c r="J4" i="2" s="1"/>
  <c r="I10" i="2"/>
  <c r="J10" i="2" s="1"/>
  <c r="I9" i="2"/>
  <c r="J9" i="2" s="1"/>
  <c r="I5" i="2"/>
  <c r="J5" i="2" s="1"/>
  <c r="I11" i="2"/>
  <c r="J11" i="2" s="1"/>
  <c r="I12" i="2" l="1"/>
  <c r="J12" i="2" s="1"/>
  <c r="I13" i="2"/>
  <c r="J13" i="2" s="1"/>
</calcChain>
</file>

<file path=xl/sharedStrings.xml><?xml version="1.0" encoding="utf-8"?>
<sst xmlns="http://schemas.openxmlformats.org/spreadsheetml/2006/main" count="92" uniqueCount="68">
  <si>
    <t>Outstanding creditors: 30 days and older</t>
  </si>
  <si>
    <t>Name of supplier</t>
  </si>
  <si>
    <t>Remedial action</t>
  </si>
  <si>
    <t>Project description</t>
  </si>
  <si>
    <t>Number</t>
  </si>
  <si>
    <t>Outstanding Amount</t>
  </si>
  <si>
    <t xml:space="preserve">Dispute/Reason for non-payment </t>
  </si>
  <si>
    <t>Invoice(s) date(s)</t>
  </si>
  <si>
    <t>Project status: If the project is in the SCM process of being procured. Please state in which stage (planning, specification, advertising, etc)</t>
  </si>
  <si>
    <t>Totals</t>
  </si>
  <si>
    <t>Original Budget   R'000</t>
  </si>
  <si>
    <t>Adjusted budget   R'000</t>
  </si>
  <si>
    <t>YTD Expenditure  R'000</t>
  </si>
  <si>
    <t>At what stage is each project  currently</t>
  </si>
  <si>
    <t>Any challenges identified that is resulting in delays?</t>
  </si>
  <si>
    <t>What measures are in place to remedy the existing challenges.</t>
  </si>
  <si>
    <t>Status of the project</t>
  </si>
  <si>
    <t>Variance        R'000</t>
  </si>
  <si>
    <t>Variance    %</t>
  </si>
  <si>
    <t>Locations</t>
  </si>
  <si>
    <t>SDBIP / YTD budget</t>
  </si>
  <si>
    <t>Town: Worcester. 
Wards: 18</t>
  </si>
  <si>
    <t>Town: All
Wards: 1 to 21</t>
  </si>
  <si>
    <t>Town: Rawsonville
Wards: 19,20</t>
  </si>
  <si>
    <t>Altona new Electrical Substation</t>
  </si>
  <si>
    <t>Town: Worcester. Wards:5, 6,7, 8, 9, 10, 11, 12, 13, 14, 15, 16, 17, 18, 21</t>
  </si>
  <si>
    <t>Town: Worcester. 
Wards: 8, 16, 17, 18</t>
  </si>
  <si>
    <t>Reservoirs: Pre-loads</t>
  </si>
  <si>
    <t>50101003091/ 50101003111</t>
  </si>
  <si>
    <t>Rawsonville WwTW: Extension of WwTW (0,24 Ml/day)</t>
  </si>
  <si>
    <t xml:space="preserve">Transhex:Electrical Reticulation </t>
  </si>
  <si>
    <t>Upgrading of Sewer Network: External Loan</t>
  </si>
  <si>
    <t>Alternative Electricity Supply Zwelethemba</t>
  </si>
  <si>
    <t>Town: Worcester. 
Wards: 5</t>
  </si>
  <si>
    <t>De Doorns Water Purification Works : Augmentation of DAF Unit (MIG funding)</t>
  </si>
  <si>
    <t>Town: De Doorns
Wards: 2</t>
  </si>
  <si>
    <t>66KV Ripple Control</t>
  </si>
  <si>
    <t>Supply and Installation of Load Shedding Solution and Solar PV</t>
  </si>
  <si>
    <t>ICT - Computer Equipment</t>
  </si>
  <si>
    <t>Mr Steyn</t>
  </si>
  <si>
    <t>Mr Beneke</t>
  </si>
  <si>
    <t>Responsible Person</t>
  </si>
  <si>
    <t>Mr Solomon</t>
  </si>
  <si>
    <t>BV899/2021 already adjuducated.</t>
  </si>
  <si>
    <t>Specification/Construction</t>
  </si>
  <si>
    <t>N/A</t>
  </si>
  <si>
    <t>Construction</t>
  </si>
  <si>
    <t>Mr Smal</t>
  </si>
  <si>
    <t xml:space="preserve">Construction </t>
  </si>
  <si>
    <t>Hard rock</t>
  </si>
  <si>
    <t xml:space="preserve">Heavy excavation machinery . </t>
  </si>
  <si>
    <t xml:space="preserve">Ground water </t>
  </si>
  <si>
    <t>Pumping og ground water .</t>
  </si>
  <si>
    <t>Mr Pekeur</t>
  </si>
  <si>
    <t>Preliminary investigation</t>
  </si>
  <si>
    <t>Project to be posponed until the 2023/2024 FY</t>
  </si>
  <si>
    <t xml:space="preserve">None </t>
  </si>
  <si>
    <t>Spesification</t>
  </si>
  <si>
    <t>BV970/2022 Tender to be advitised closing date 02/09/2022. Tender being evaluated</t>
  </si>
  <si>
    <t>Evaluation</t>
  </si>
  <si>
    <t>Tender cancelled</t>
  </si>
  <si>
    <t>Equipment currently being delivered</t>
  </si>
  <si>
    <t>Practical Completion.</t>
  </si>
  <si>
    <t xml:space="preserve">Engineering consultant will complete study to suggest load sheding solutions for each of 43 BVM buildings by 28 February 2023. Following that tender specifications should be complete by 31 March 2023 to enable procurement. </t>
  </si>
  <si>
    <t>Preliminary study almost complete</t>
  </si>
  <si>
    <t>Studies into installing small scale generation at the WWTW indicated that it would be wrong location as the substation feeds from ESKOM and can't feed into BVM's grid. It was decided to focus on business continuity for BVM office buildings, and a new study is being conducted.</t>
  </si>
  <si>
    <t xml:space="preserve">New study is almost complete. Procurement will follow the study. </t>
  </si>
  <si>
    <t>Top 10 Capital Projects till 28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</si>
</sst>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
    <numFmt numFmtId="167" formatCode="#,##0_ ;\-#,##0\ "/>
  </numFmts>
  <fonts count="8" x14ac:knownFonts="1">
    <font>
      <sz val="11"/>
      <color theme="1"/>
      <name val="Calibri"/>
      <family val="2"/>
      <scheme val="minor"/>
    </font>
    <font>
      <b/>
      <sz val="11"/>
      <color indexed="8"/>
      <name val="Calibri"/>
      <family val="2"/>
    </font>
    <font>
      <sz val="11"/>
      <color indexed="8"/>
      <name val="Calibri"/>
      <family val="2"/>
    </font>
    <font>
      <b/>
      <sz val="11"/>
      <name val="Calibri"/>
      <family val="2"/>
    </font>
    <font>
      <b/>
      <u/>
      <sz val="14"/>
      <color indexed="8"/>
      <name val="Calibri"/>
      <family val="2"/>
    </font>
    <font>
      <sz val="10"/>
      <name val="Arial"/>
      <family val="2"/>
    </font>
    <font>
      <sz val="11"/>
      <name val="Calibri"/>
      <family val="2"/>
      <scheme val="minor"/>
    </font>
    <font>
      <b/>
      <u/>
      <sz val="14"/>
      <name val="Calibri"/>
      <family val="2"/>
    </font>
  </fonts>
  <fills count="4">
    <fill>
      <patternFill patternType="none"/>
    </fill>
    <fill>
      <patternFill patternType="gray125"/>
    </fill>
    <fill>
      <patternFill patternType="solid">
        <fgColor indexed="3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165" fontId="2" fillId="0" borderId="0" applyFont="0" applyFill="0" applyBorder="0" applyAlignment="0" applyProtection="0"/>
    <xf numFmtId="0" fontId="5" fillId="0" borderId="0"/>
  </cellStyleXfs>
  <cellXfs count="53">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1" fillId="0" borderId="3" xfId="0" applyFont="1" applyBorder="1"/>
    <xf numFmtId="0" fontId="4" fillId="0" borderId="5" xfId="0" applyFont="1" applyBorder="1"/>
    <xf numFmtId="0" fontId="0" fillId="0" borderId="0" xfId="0" applyAlignment="1">
      <alignment vertical="top"/>
    </xf>
    <xf numFmtId="0" fontId="7" fillId="0" borderId="3" xfId="0" applyFont="1" applyBorder="1"/>
    <xf numFmtId="0" fontId="1" fillId="0" borderId="1" xfId="0" applyFont="1" applyBorder="1" applyAlignment="1">
      <alignment horizontal="center"/>
    </xf>
    <xf numFmtId="0" fontId="0" fillId="0" borderId="0" xfId="0" applyAlignment="1">
      <alignment vertical="center"/>
    </xf>
    <xf numFmtId="1" fontId="0" fillId="0" borderId="1" xfId="0" applyNumberFormat="1" applyBorder="1"/>
    <xf numFmtId="1" fontId="0" fillId="0" borderId="0" xfId="0" applyNumberFormat="1"/>
    <xf numFmtId="0" fontId="6" fillId="0" borderId="0" xfId="0" applyFont="1"/>
    <xf numFmtId="0" fontId="1" fillId="0" borderId="4" xfId="0" applyFont="1" applyBorder="1" applyAlignment="1">
      <alignment vertical="center"/>
    </xf>
    <xf numFmtId="0" fontId="0" fillId="3" borderId="0" xfId="0" applyFill="1" applyAlignment="1">
      <alignment vertical="center" wrapText="1"/>
    </xf>
    <xf numFmtId="0" fontId="1" fillId="0" borderId="1" xfId="0" applyFont="1" applyBorder="1" applyAlignment="1">
      <alignment horizontal="center" textRotation="90"/>
    </xf>
    <xf numFmtId="1" fontId="0" fillId="0" borderId="1" xfId="0" applyNumberFormat="1" applyBorder="1" applyAlignment="1">
      <alignment horizontal="center"/>
    </xf>
    <xf numFmtId="0" fontId="3" fillId="0" borderId="1" xfId="0" applyFont="1" applyBorder="1" applyAlignment="1">
      <alignment horizontal="center"/>
    </xf>
    <xf numFmtId="0" fontId="0" fillId="0" borderId="0" xfId="0"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wrapText="1"/>
    </xf>
    <xf numFmtId="0" fontId="0" fillId="0" borderId="1" xfId="0" applyBorder="1" applyAlignment="1">
      <alignment horizontal="left" vertical="top"/>
    </xf>
    <xf numFmtId="1" fontId="0" fillId="0" borderId="1" xfId="0" applyNumberFormat="1" applyBorder="1" applyAlignment="1">
      <alignment horizontal="left" vertical="top"/>
    </xf>
    <xf numFmtId="0" fontId="6" fillId="0" borderId="1" xfId="0" applyFont="1" applyBorder="1" applyAlignment="1">
      <alignment horizontal="left" vertical="top" wrapText="1"/>
    </xf>
    <xf numFmtId="4" fontId="6" fillId="3" borderId="1" xfId="0" applyNumberFormat="1" applyFont="1" applyFill="1" applyBorder="1" applyAlignment="1">
      <alignment horizontal="left" vertical="top" wrapText="1"/>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6" fillId="3" borderId="1" xfId="0" applyFont="1" applyFill="1" applyBorder="1" applyAlignment="1">
      <alignment horizontal="left" vertical="top" wrapText="1"/>
    </xf>
    <xf numFmtId="0" fontId="1" fillId="0" borderId="3" xfId="0" applyFont="1" applyBorder="1" applyAlignment="1">
      <alignment horizontal="right"/>
    </xf>
    <xf numFmtId="165" fontId="1" fillId="0" borderId="2" xfId="1" applyFont="1" applyBorder="1" applyAlignment="1">
      <alignment horizontal="right"/>
    </xf>
    <xf numFmtId="0" fontId="0" fillId="0" borderId="0" xfId="0" applyAlignment="1">
      <alignment horizontal="right"/>
    </xf>
    <xf numFmtId="165" fontId="0" fillId="0" borderId="0" xfId="0" applyNumberFormat="1" applyAlignment="1">
      <alignment horizontal="right"/>
    </xf>
    <xf numFmtId="1" fontId="0" fillId="0" borderId="1" xfId="0" applyNumberFormat="1" applyBorder="1" applyAlignment="1">
      <alignment horizontal="left" vertical="top" wrapText="1"/>
    </xf>
    <xf numFmtId="167" fontId="0"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1" fontId="0" fillId="0" borderId="1" xfId="0" applyNumberFormat="1" applyBorder="1" applyAlignment="1">
      <alignment horizontal="left"/>
    </xf>
    <xf numFmtId="0" fontId="3" fillId="0" borderId="6" xfId="0" applyFont="1" applyBorder="1" applyAlignment="1">
      <alignment horizontal="left"/>
    </xf>
    <xf numFmtId="167" fontId="1" fillId="0" borderId="2" xfId="0" applyNumberFormat="1" applyFont="1" applyBorder="1" applyAlignment="1">
      <alignment horizontal="right"/>
    </xf>
    <xf numFmtId="166" fontId="3" fillId="0" borderId="2" xfId="0" applyNumberFormat="1" applyFont="1" applyBorder="1" applyAlignment="1">
      <alignment horizontal="right"/>
    </xf>
    <xf numFmtId="164" fontId="1" fillId="2" borderId="2" xfId="0" applyNumberFormat="1" applyFont="1" applyFill="1" applyBorder="1" applyAlignment="1">
      <alignment horizontal="right"/>
    </xf>
    <xf numFmtId="167" fontId="0" fillId="2" borderId="1" xfId="1" applyNumberFormat="1" applyFont="1" applyFill="1" applyBorder="1" applyAlignment="1">
      <alignment horizontal="right" vertical="top"/>
    </xf>
    <xf numFmtId="167" fontId="0" fillId="0" borderId="1" xfId="1" applyNumberFormat="1" applyFont="1" applyBorder="1" applyAlignment="1">
      <alignment horizontal="right" vertical="top" wrapText="1"/>
    </xf>
    <xf numFmtId="0" fontId="0" fillId="0" borderId="0" xfId="0" applyAlignment="1">
      <alignment horizontal="left" vertical="top"/>
    </xf>
    <xf numFmtId="0" fontId="1" fillId="0" borderId="9" xfId="0" applyFont="1" applyBorder="1" applyAlignment="1">
      <alignment horizontal="left" wrapText="1"/>
    </xf>
    <xf numFmtId="0" fontId="0" fillId="0" borderId="1" xfId="0" applyBorder="1" applyAlignment="1">
      <alignment horizontal="left" vertical="top" wrapText="1"/>
    </xf>
    <xf numFmtId="0" fontId="1" fillId="0" borderId="1" xfId="0" applyFont="1" applyBorder="1" applyAlignment="1">
      <alignment horizontal="center"/>
    </xf>
    <xf numFmtId="0" fontId="1" fillId="0" borderId="5" xfId="0" applyFont="1" applyBorder="1" applyAlignment="1">
      <alignment horizontal="left"/>
    </xf>
    <xf numFmtId="0" fontId="1" fillId="0" borderId="4" xfId="0" applyFont="1" applyBorder="1" applyAlignment="1">
      <alignment horizontal="left"/>
    </xf>
    <xf numFmtId="0" fontId="0" fillId="0" borderId="7" xfId="0" applyBorder="1" applyAlignment="1">
      <alignment horizontal="center" wrapText="1"/>
    </xf>
    <xf numFmtId="0" fontId="0" fillId="0" borderId="8" xfId="0" applyBorder="1" applyAlignment="1">
      <alignment horizontal="center" wrapText="1"/>
    </xf>
    <xf numFmtId="0" fontId="0" fillId="0" borderId="6" xfId="0" applyBorder="1" applyAlignment="1">
      <alignment horizontal="center" wrapText="1"/>
    </xf>
    <xf numFmtId="0" fontId="1" fillId="0" borderId="3" xfId="0" applyFont="1" applyBorder="1" applyAlignment="1">
      <alignment horizontal="left"/>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12" sqref="D12"/>
    </sheetView>
  </sheetViews>
  <sheetFormatPr defaultRowHeight="14.4" x14ac:dyDescent="0.3"/>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E26"/>
  <sheetViews>
    <sheetView workbookViewId="0">
      <selection activeCell="B29" sqref="B29"/>
    </sheetView>
  </sheetViews>
  <sheetFormatPr defaultRowHeight="14.4" x14ac:dyDescent="0.3"/>
  <cols>
    <col min="1" max="1" width="16.33203125" customWidth="1"/>
    <col min="2" max="2" width="20.5546875" customWidth="1"/>
    <col min="3" max="3" width="17.6640625" customWidth="1"/>
    <col min="4" max="4" width="30.5546875" customWidth="1"/>
    <col min="5" max="5" width="23.44140625" customWidth="1"/>
  </cols>
  <sheetData>
    <row r="1" spans="1:5" x14ac:dyDescent="0.3">
      <c r="A1" s="46" t="s">
        <v>0</v>
      </c>
      <c r="B1" s="46"/>
      <c r="C1" s="46"/>
      <c r="D1" s="46"/>
      <c r="E1" s="46"/>
    </row>
    <row r="2" spans="1:5" x14ac:dyDescent="0.3">
      <c r="A2" s="2" t="s">
        <v>1</v>
      </c>
      <c r="B2" s="2" t="s">
        <v>5</v>
      </c>
      <c r="C2" s="2" t="s">
        <v>7</v>
      </c>
      <c r="D2" s="2" t="s">
        <v>6</v>
      </c>
      <c r="E2" s="2" t="s">
        <v>2</v>
      </c>
    </row>
    <row r="3" spans="1:5" x14ac:dyDescent="0.3">
      <c r="A3" s="1"/>
      <c r="B3" s="1"/>
      <c r="C3" s="1"/>
      <c r="D3" s="1"/>
      <c r="E3" s="1"/>
    </row>
    <row r="4" spans="1:5" x14ac:dyDescent="0.3">
      <c r="A4" s="1"/>
      <c r="B4" s="1"/>
      <c r="C4" s="1"/>
      <c r="D4" s="1"/>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1"/>
      <c r="C8" s="1"/>
      <c r="D8" s="1"/>
      <c r="E8" s="1"/>
    </row>
    <row r="9" spans="1:5" x14ac:dyDescent="0.3">
      <c r="A9" s="1"/>
      <c r="B9" s="1"/>
      <c r="C9" s="1"/>
      <c r="D9" s="1"/>
      <c r="E9" s="1"/>
    </row>
    <row r="10" spans="1:5" x14ac:dyDescent="0.3">
      <c r="A10" s="1"/>
      <c r="B10" s="1"/>
      <c r="C10" s="1"/>
      <c r="D10" s="1"/>
      <c r="E10" s="1"/>
    </row>
    <row r="11" spans="1:5" x14ac:dyDescent="0.3">
      <c r="A11" s="1"/>
      <c r="B11" s="1"/>
      <c r="C11" s="1"/>
      <c r="D11" s="1"/>
      <c r="E11" s="1"/>
    </row>
    <row r="12" spans="1:5" x14ac:dyDescent="0.3">
      <c r="A12" s="1"/>
      <c r="B12" s="1"/>
      <c r="C12" s="1"/>
      <c r="D12" s="1"/>
      <c r="E12" s="1"/>
    </row>
    <row r="13" spans="1:5" x14ac:dyDescent="0.3">
      <c r="A13" s="1"/>
      <c r="B13" s="1"/>
      <c r="C13" s="1"/>
      <c r="D13" s="1"/>
      <c r="E13" s="1"/>
    </row>
    <row r="14" spans="1:5" x14ac:dyDescent="0.3">
      <c r="A14" s="1"/>
      <c r="B14" s="1"/>
      <c r="C14" s="1"/>
      <c r="D14" s="1"/>
      <c r="E14" s="1"/>
    </row>
    <row r="15" spans="1:5" x14ac:dyDescent="0.3">
      <c r="A15" s="1"/>
      <c r="B15" s="1"/>
      <c r="C15" s="1"/>
      <c r="D15" s="1"/>
      <c r="E15" s="1"/>
    </row>
    <row r="16" spans="1:5" x14ac:dyDescent="0.3">
      <c r="A16" s="1"/>
      <c r="B16" s="1"/>
      <c r="C16" s="1"/>
      <c r="D16" s="1"/>
      <c r="E16" s="1"/>
    </row>
    <row r="17" spans="1:5" x14ac:dyDescent="0.3">
      <c r="A17" s="1"/>
      <c r="B17" s="1"/>
      <c r="C17" s="1"/>
      <c r="D17" s="1"/>
      <c r="E17" s="1"/>
    </row>
    <row r="18" spans="1:5" x14ac:dyDescent="0.3">
      <c r="A18" s="1"/>
      <c r="B18" s="1"/>
      <c r="C18" s="1"/>
      <c r="D18" s="1"/>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sheetData>
  <mergeCells count="1">
    <mergeCell ref="A1:E1"/>
  </mergeCell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CC"/>
    <pageSetUpPr fitToPage="1"/>
  </sheetPr>
  <dimension ref="A1:O16"/>
  <sheetViews>
    <sheetView tabSelected="1" view="pageBreakPreview" zoomScale="70" zoomScaleNormal="70" zoomScaleSheetLayoutView="70" workbookViewId="0">
      <pane xSplit="2" ySplit="2" topLeftCell="L3" activePane="bottomRight" state="frozen"/>
      <selection pane="topRight" activeCell="C1" sqref="C1"/>
      <selection pane="bottomLeft" activeCell="A3" sqref="A3"/>
      <selection pane="bottomRight" activeCell="H13" sqref="H13"/>
    </sheetView>
  </sheetViews>
  <sheetFormatPr defaultColWidth="9.109375" defaultRowHeight="14.4" x14ac:dyDescent="0.3"/>
  <cols>
    <col min="1" max="1" width="5.5546875" customWidth="1"/>
    <col min="2" max="2" width="49" customWidth="1"/>
    <col min="3" max="3" width="20.88671875" style="12" customWidth="1"/>
    <col min="4" max="4" width="20.6640625" style="13" customWidth="1"/>
    <col min="5" max="5" width="15.44140625" customWidth="1"/>
    <col min="6" max="6" width="15.88671875" bestFit="1" customWidth="1"/>
    <col min="7" max="8" width="19.33203125" style="31" customWidth="1"/>
    <col min="9" max="9" width="20.44140625" style="31" customWidth="1"/>
    <col min="10" max="10" width="14" customWidth="1"/>
    <col min="11" max="11" width="114" style="10" customWidth="1"/>
    <col min="12" max="12" width="35.88671875" style="10" bestFit="1" customWidth="1"/>
    <col min="13" max="13" width="40.44140625" style="10" customWidth="1"/>
    <col min="14" max="14" width="67.88671875" style="10" customWidth="1"/>
    <col min="15" max="15" width="17.5546875" customWidth="1"/>
  </cols>
  <sheetData>
    <row r="1" spans="1:15" ht="18" x14ac:dyDescent="0.35">
      <c r="B1" s="6" t="s">
        <v>67</v>
      </c>
      <c r="C1" s="11"/>
      <c r="D1" s="8"/>
      <c r="E1" s="5"/>
      <c r="F1" s="5"/>
      <c r="G1" s="29"/>
      <c r="H1" s="29"/>
      <c r="I1" s="29"/>
      <c r="J1" s="5"/>
      <c r="K1" s="14"/>
    </row>
    <row r="2" spans="1:15" s="19" customFormat="1" ht="60" customHeight="1" x14ac:dyDescent="0.3">
      <c r="A2" s="16" t="s">
        <v>4</v>
      </c>
      <c r="B2" s="9" t="s">
        <v>3</v>
      </c>
      <c r="C2" s="17"/>
      <c r="D2" s="18" t="s">
        <v>19</v>
      </c>
      <c r="E2" s="3" t="s">
        <v>10</v>
      </c>
      <c r="F2" s="3" t="s">
        <v>11</v>
      </c>
      <c r="G2" s="4" t="s">
        <v>12</v>
      </c>
      <c r="H2" s="3" t="s">
        <v>20</v>
      </c>
      <c r="I2" s="3" t="s">
        <v>17</v>
      </c>
      <c r="J2" s="3" t="s">
        <v>18</v>
      </c>
      <c r="K2" s="20" t="s">
        <v>16</v>
      </c>
      <c r="L2" s="21" t="s">
        <v>13</v>
      </c>
      <c r="M2" s="21" t="s">
        <v>14</v>
      </c>
      <c r="N2" s="21" t="s">
        <v>15</v>
      </c>
      <c r="O2" s="44" t="s">
        <v>41</v>
      </c>
    </row>
    <row r="3" spans="1:15" ht="57.6" x14ac:dyDescent="0.3">
      <c r="A3" s="22">
        <v>1</v>
      </c>
      <c r="B3" s="22" t="s">
        <v>27</v>
      </c>
      <c r="C3" s="33" t="s">
        <v>28</v>
      </c>
      <c r="D3" s="24" t="s">
        <v>25</v>
      </c>
      <c r="E3" s="34">
        <v>73481277</v>
      </c>
      <c r="F3" s="34">
        <v>59561871</v>
      </c>
      <c r="G3" s="41">
        <v>16922170.579999998</v>
      </c>
      <c r="H3" s="42">
        <v>39561871</v>
      </c>
      <c r="I3" s="34">
        <f>G3-F3</f>
        <v>-42639700.420000002</v>
      </c>
      <c r="J3" s="35">
        <f t="shared" ref="J3:J11" si="0">IF(I3=0,"",I3/F3)*100</f>
        <v>-71.588920401778523</v>
      </c>
      <c r="K3" s="25" t="s">
        <v>48</v>
      </c>
      <c r="L3" s="25" t="s">
        <v>46</v>
      </c>
      <c r="M3" s="26" t="s">
        <v>49</v>
      </c>
      <c r="N3" s="26" t="s">
        <v>50</v>
      </c>
      <c r="O3" s="43" t="s">
        <v>39</v>
      </c>
    </row>
    <row r="4" spans="1:15" ht="28.8" x14ac:dyDescent="0.3">
      <c r="A4" s="22">
        <v>2</v>
      </c>
      <c r="B4" s="22" t="s">
        <v>29</v>
      </c>
      <c r="C4" s="23">
        <v>50101003281</v>
      </c>
      <c r="D4" s="24" t="s">
        <v>23</v>
      </c>
      <c r="E4" s="34">
        <v>27000000</v>
      </c>
      <c r="F4" s="34">
        <v>27000000</v>
      </c>
      <c r="G4" s="41">
        <v>17299678.719999999</v>
      </c>
      <c r="H4" s="42">
        <v>14000000</v>
      </c>
      <c r="I4" s="34">
        <f t="shared" ref="I4:I11" si="1">G4-F4</f>
        <v>-9700321.2800000012</v>
      </c>
      <c r="J4" s="35">
        <f t="shared" si="0"/>
        <v>-35.927115851851852</v>
      </c>
      <c r="K4" s="25" t="s">
        <v>48</v>
      </c>
      <c r="L4" s="25" t="s">
        <v>46</v>
      </c>
      <c r="M4" s="26" t="s">
        <v>51</v>
      </c>
      <c r="N4" s="26" t="s">
        <v>52</v>
      </c>
      <c r="O4" s="43" t="s">
        <v>39</v>
      </c>
    </row>
    <row r="5" spans="1:15" ht="28.8" x14ac:dyDescent="0.3">
      <c r="A5" s="22">
        <v>3</v>
      </c>
      <c r="B5" s="22" t="s">
        <v>30</v>
      </c>
      <c r="C5" s="23">
        <v>50101002431</v>
      </c>
      <c r="D5" s="24" t="s">
        <v>21</v>
      </c>
      <c r="E5" s="34">
        <v>15000000</v>
      </c>
      <c r="F5" s="34">
        <v>15000000</v>
      </c>
      <c r="G5" s="41">
        <v>16765.22</v>
      </c>
      <c r="H5" s="42">
        <v>11000000</v>
      </c>
      <c r="I5" s="34">
        <f t="shared" si="1"/>
        <v>-14983234.779999999</v>
      </c>
      <c r="J5" s="35">
        <f t="shared" si="0"/>
        <v>-99.888231866666672</v>
      </c>
      <c r="K5" s="25" t="s">
        <v>43</v>
      </c>
      <c r="L5" s="25" t="s">
        <v>44</v>
      </c>
      <c r="M5" s="26" t="s">
        <v>45</v>
      </c>
      <c r="N5" s="26" t="s">
        <v>45</v>
      </c>
      <c r="O5" s="43" t="s">
        <v>40</v>
      </c>
    </row>
    <row r="6" spans="1:15" ht="57.6" x14ac:dyDescent="0.3">
      <c r="A6" s="22">
        <v>4</v>
      </c>
      <c r="B6" s="22" t="s">
        <v>31</v>
      </c>
      <c r="C6" s="23">
        <v>50101003381</v>
      </c>
      <c r="D6" s="24" t="s">
        <v>25</v>
      </c>
      <c r="E6" s="34">
        <v>15000000</v>
      </c>
      <c r="F6" s="34">
        <v>15000000</v>
      </c>
      <c r="G6" s="41">
        <v>5313734.2300000004</v>
      </c>
      <c r="H6" s="42">
        <v>7500000</v>
      </c>
      <c r="I6" s="34">
        <f>G6-F6</f>
        <v>-9686265.7699999996</v>
      </c>
      <c r="J6" s="35">
        <f>IF(I6=0,"",I6/F6)*100</f>
        <v>-64.575105133333338</v>
      </c>
      <c r="K6" s="26" t="s">
        <v>48</v>
      </c>
      <c r="L6" s="26" t="s">
        <v>48</v>
      </c>
      <c r="M6" s="26" t="s">
        <v>56</v>
      </c>
      <c r="N6" s="26" t="s">
        <v>45</v>
      </c>
      <c r="O6" s="43" t="s">
        <v>53</v>
      </c>
    </row>
    <row r="7" spans="1:15" ht="86.4" x14ac:dyDescent="0.3">
      <c r="A7" s="22">
        <v>5</v>
      </c>
      <c r="B7" s="45" t="s">
        <v>37</v>
      </c>
      <c r="C7" s="23">
        <v>50101006481</v>
      </c>
      <c r="D7" s="24" t="s">
        <v>22</v>
      </c>
      <c r="E7" s="34">
        <v>13420000</v>
      </c>
      <c r="F7" s="34">
        <v>13848476</v>
      </c>
      <c r="G7" s="41"/>
      <c r="H7" s="42">
        <v>2298984</v>
      </c>
      <c r="I7" s="34">
        <f t="shared" ref="I7" si="2">G7-F7</f>
        <v>-13848476</v>
      </c>
      <c r="J7" s="35">
        <f t="shared" ref="J7" si="3">IF(I7=0,"",I7/F7)*100</f>
        <v>-100</v>
      </c>
      <c r="K7" s="28" t="s">
        <v>63</v>
      </c>
      <c r="L7" s="26" t="s">
        <v>64</v>
      </c>
      <c r="M7" s="26" t="s">
        <v>65</v>
      </c>
      <c r="N7" s="26" t="s">
        <v>66</v>
      </c>
      <c r="O7" s="43" t="s">
        <v>47</v>
      </c>
    </row>
    <row r="8" spans="1:15" ht="28.8" x14ac:dyDescent="0.3">
      <c r="A8" s="22">
        <v>6</v>
      </c>
      <c r="B8" s="22" t="s">
        <v>38</v>
      </c>
      <c r="C8" s="33">
        <v>50101004661</v>
      </c>
      <c r="D8" s="24" t="s">
        <v>22</v>
      </c>
      <c r="E8" s="34">
        <v>12000000</v>
      </c>
      <c r="F8" s="34">
        <v>16530143</v>
      </c>
      <c r="G8" s="41">
        <v>13331831.92</v>
      </c>
      <c r="H8" s="42">
        <v>8242720</v>
      </c>
      <c r="I8" s="34">
        <f>G8-F8</f>
        <v>-3198311.08</v>
      </c>
      <c r="J8" s="35">
        <f>IF(I8=0,"",I8/F8)*100</f>
        <v>-19.348356998484526</v>
      </c>
      <c r="K8" s="25" t="s">
        <v>61</v>
      </c>
      <c r="L8" s="25" t="s">
        <v>61</v>
      </c>
      <c r="M8" s="26" t="s">
        <v>45</v>
      </c>
      <c r="N8" s="26" t="s">
        <v>45</v>
      </c>
      <c r="O8" s="43" t="s">
        <v>42</v>
      </c>
    </row>
    <row r="9" spans="1:15" ht="30" customHeight="1" x14ac:dyDescent="0.3">
      <c r="A9" s="22">
        <v>7</v>
      </c>
      <c r="B9" s="22" t="s">
        <v>32</v>
      </c>
      <c r="C9" s="23">
        <v>50101002231</v>
      </c>
      <c r="D9" s="24" t="s">
        <v>26</v>
      </c>
      <c r="E9" s="34">
        <v>10000000</v>
      </c>
      <c r="F9" s="34">
        <v>11800000</v>
      </c>
      <c r="G9" s="41"/>
      <c r="H9" s="42">
        <v>5800000</v>
      </c>
      <c r="I9" s="34">
        <f t="shared" si="1"/>
        <v>-11800000</v>
      </c>
      <c r="J9" s="35">
        <f t="shared" si="0"/>
        <v>-100</v>
      </c>
      <c r="K9" s="25" t="s">
        <v>58</v>
      </c>
      <c r="L9" s="25" t="s">
        <v>59</v>
      </c>
      <c r="M9" s="27" t="s">
        <v>45</v>
      </c>
      <c r="N9" s="26" t="s">
        <v>45</v>
      </c>
      <c r="O9" s="43" t="s">
        <v>40</v>
      </c>
    </row>
    <row r="10" spans="1:15" s="7" customFormat="1" ht="28.8" x14ac:dyDescent="0.3">
      <c r="A10" s="22">
        <v>8</v>
      </c>
      <c r="B10" s="22" t="s">
        <v>24</v>
      </c>
      <c r="C10" s="23">
        <v>50101002121</v>
      </c>
      <c r="D10" s="24" t="s">
        <v>33</v>
      </c>
      <c r="E10" s="34">
        <v>10000000</v>
      </c>
      <c r="F10" s="34">
        <v>10000000</v>
      </c>
      <c r="G10" s="41">
        <v>9714510.5600000005</v>
      </c>
      <c r="H10" s="42">
        <v>5000000</v>
      </c>
      <c r="I10" s="34">
        <f>G10-F10</f>
        <v>-285489.43999999948</v>
      </c>
      <c r="J10" s="35">
        <f>IF(I10=0,"",I10/F10)*100</f>
        <v>-2.8548943999999947</v>
      </c>
      <c r="K10" s="25" t="s">
        <v>62</v>
      </c>
      <c r="L10" s="25" t="s">
        <v>62</v>
      </c>
      <c r="M10" s="26" t="s">
        <v>45</v>
      </c>
      <c r="N10" s="26" t="s">
        <v>45</v>
      </c>
      <c r="O10" s="43" t="s">
        <v>40</v>
      </c>
    </row>
    <row r="11" spans="1:15" s="7" customFormat="1" ht="28.8" x14ac:dyDescent="0.3">
      <c r="A11" s="22">
        <v>9</v>
      </c>
      <c r="B11" s="45" t="s">
        <v>34</v>
      </c>
      <c r="C11" s="23">
        <v>50101003201</v>
      </c>
      <c r="D11" s="24" t="s">
        <v>35</v>
      </c>
      <c r="E11" s="34">
        <v>7773398</v>
      </c>
      <c r="F11" s="34">
        <v>3000000</v>
      </c>
      <c r="G11" s="41"/>
      <c r="H11" s="42">
        <v>0</v>
      </c>
      <c r="I11" s="34">
        <f t="shared" si="1"/>
        <v>-3000000</v>
      </c>
      <c r="J11" s="35">
        <f t="shared" si="0"/>
        <v>-100</v>
      </c>
      <c r="K11" s="25" t="s">
        <v>54</v>
      </c>
      <c r="L11" s="25" t="s">
        <v>54</v>
      </c>
      <c r="M11" s="26" t="s">
        <v>55</v>
      </c>
      <c r="N11" s="26" t="s">
        <v>55</v>
      </c>
      <c r="O11" s="43" t="s">
        <v>39</v>
      </c>
    </row>
    <row r="12" spans="1:15" ht="28.8" x14ac:dyDescent="0.3">
      <c r="A12" s="22">
        <v>10</v>
      </c>
      <c r="B12" s="22" t="s">
        <v>36</v>
      </c>
      <c r="C12" s="23">
        <v>50101002241</v>
      </c>
      <c r="D12" s="24" t="s">
        <v>22</v>
      </c>
      <c r="E12" s="34">
        <v>6900000</v>
      </c>
      <c r="F12" s="34">
        <v>6900000</v>
      </c>
      <c r="G12" s="41"/>
      <c r="H12" s="42">
        <v>3000000</v>
      </c>
      <c r="I12" s="34">
        <f t="shared" ref="I12" si="4">G12-F12</f>
        <v>-6900000</v>
      </c>
      <c r="J12" s="35">
        <f t="shared" ref="J12" si="5">IF(I12=0,"",I12/F12)*100</f>
        <v>-100</v>
      </c>
      <c r="K12" s="25" t="s">
        <v>60</v>
      </c>
      <c r="L12" s="25" t="s">
        <v>57</v>
      </c>
      <c r="M12" s="26"/>
      <c r="N12" s="26"/>
      <c r="O12" s="43" t="s">
        <v>40</v>
      </c>
    </row>
    <row r="13" spans="1:15" ht="20.100000000000001" customHeight="1" x14ac:dyDescent="0.3">
      <c r="A13" s="47" t="s">
        <v>9</v>
      </c>
      <c r="B13" s="48"/>
      <c r="C13" s="36"/>
      <c r="D13" s="37"/>
      <c r="E13" s="38">
        <f>SUM(E3:E12)</f>
        <v>190574675</v>
      </c>
      <c r="F13" s="38">
        <f>SUM(F3:F12)</f>
        <v>178640490</v>
      </c>
      <c r="G13" s="40">
        <f>SUM(G3:G12)</f>
        <v>62598691.230000004</v>
      </c>
      <c r="H13" s="40">
        <f>SUM(H3:H12)</f>
        <v>96403575</v>
      </c>
      <c r="I13" s="30">
        <f>G13-F13</f>
        <v>-116041798.77</v>
      </c>
      <c r="J13" s="39">
        <f>IF(I13=0,"",I13/F13)*100</f>
        <v>-64.958285084193406</v>
      </c>
      <c r="K13" s="47"/>
      <c r="L13" s="52"/>
      <c r="M13" s="52"/>
      <c r="N13" s="48"/>
    </row>
    <row r="14" spans="1:15" ht="34.5" customHeight="1" x14ac:dyDescent="0.3">
      <c r="A14" s="49" t="s">
        <v>8</v>
      </c>
      <c r="B14" s="50"/>
      <c r="C14" s="50"/>
      <c r="D14" s="50"/>
      <c r="E14" s="50"/>
      <c r="F14" s="50"/>
      <c r="G14" s="50"/>
      <c r="H14" s="50"/>
      <c r="I14" s="50"/>
      <c r="J14" s="50"/>
      <c r="K14" s="50"/>
      <c r="L14" s="50"/>
      <c r="M14" s="50"/>
      <c r="N14" s="51"/>
    </row>
    <row r="16" spans="1:15" x14ac:dyDescent="0.3">
      <c r="I16" s="32"/>
      <c r="M16" s="15"/>
    </row>
  </sheetData>
  <sortState xmlns:xlrd2="http://schemas.microsoft.com/office/spreadsheetml/2017/richdata2" ref="B3:E9">
    <sortCondition descending="1" ref="E3:E9"/>
  </sortState>
  <mergeCells count="3">
    <mergeCell ref="A13:B13"/>
    <mergeCell ref="A14:N14"/>
    <mergeCell ref="K13:N13"/>
  </mergeCells>
  <phoneticPr fontId="0" type="noConversion"/>
  <printOptions horizontalCentered="1"/>
  <pageMargins left="0.19685039370078741" right="0.19685039370078741" top="0.59055118110236227" bottom="0.19685039370078741" header="0.31496062992125984" footer="0.31496062992125984"/>
  <pageSetup paperSize="8"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x14ac:dyDescent="0.3"/>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C3" sqref="C3"/>
    </sheetView>
  </sheetViews>
  <sheetFormatPr defaultRowHeight="14.4" x14ac:dyDescent="0.3"/>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6A54D3C95C89408B7B265E0029CBDC" ma:contentTypeVersion="10" ma:contentTypeDescription="Create a new document." ma:contentTypeScope="" ma:versionID="f40bc6edd5e9e3f05db946f28f4b2dc7">
  <xsd:schema xmlns:xsd="http://www.w3.org/2001/XMLSchema" xmlns:xs="http://www.w3.org/2001/XMLSchema" xmlns:p="http://schemas.microsoft.com/office/2006/metadata/properties" xmlns:ns3="2c349498-c5d5-4c8f-b78a-30782ebc88bc" targetNamespace="http://schemas.microsoft.com/office/2006/metadata/properties" ma:root="true" ma:fieldsID="deeedc5fcd3348ce9e2e8806c087b7a8" ns3:_="">
    <xsd:import namespace="2c349498-c5d5-4c8f-b78a-30782ebc88b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49498-c5d5-4c8f-b78a-30782ebc88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ECAC2B-AC4E-4FE6-90DF-CF77DB5FB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49498-c5d5-4c8f-b78a-30782ebc8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A4927-6A3F-4A72-B9C6-B2368539D95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A1AF10-3BC1-41C1-8EB9-2FE725862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Creditors</vt:lpstr>
      <vt:lpstr>Capital Expenditure</vt:lpstr>
      <vt:lpstr>Sheet3</vt:lpstr>
      <vt:lpstr>Sheet2</vt:lpstr>
      <vt:lpstr>'Capital Expenditure'!Print_Area</vt:lpstr>
    </vt:vector>
  </TitlesOfParts>
  <Company>PGWC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Angelique Coert</dc:creator>
  <cp:lastModifiedBy>Josephine Petro</cp:lastModifiedBy>
  <cp:lastPrinted>2017-06-09T11:14:31Z</cp:lastPrinted>
  <dcterms:created xsi:type="dcterms:W3CDTF">2012-10-03T12:39:28Z</dcterms:created>
  <dcterms:modified xsi:type="dcterms:W3CDTF">2023-03-07T05:56:40Z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0x010100F26A54D3C95C89408B7B265E0029CBDC</vt:lpwstr>
  </property>
</Properties>
</file>