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ata1\Kontrakte_Projekte\2019_20\"/>
    </mc:Choice>
  </mc:AlternateContent>
  <xr:revisionPtr revIDLastSave="0" documentId="8_{1FB3F682-C605-4E14-9331-E8582A850B59}" xr6:coauthVersionLast="45" xr6:coauthVersionMax="45" xr10:uidLastSave="{00000000-0000-0000-0000-000000000000}"/>
  <bookViews>
    <workbookView xWindow="-120" yWindow="-120" windowWidth="29040" windowHeight="15840" tabRatio="630" firstSheet="2" activeTab="2" xr2:uid="{00000000-000D-0000-FFFF-FFFF00000000}"/>
  </bookViews>
  <sheets>
    <sheet name="Sheet1" sheetId="4" state="hidden" r:id="rId1"/>
    <sheet name="Creditors" sheetId="1" r:id="rId2"/>
    <sheet name="Capital Expenditure" sheetId="2" r:id="rId3"/>
    <sheet name="Sheet3" sheetId="3" state="hidden" r:id="rId4"/>
    <sheet name="Sheet2" sheetId="5" r:id="rId5"/>
  </sheets>
  <definedNames>
    <definedName name="_xlnm.Print_Area" localSheetId="2">'Capital Expenditure'!$A$1:$O$16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0" i="2" l="1"/>
  <c r="J10" i="2" s="1"/>
  <c r="H13" i="2" l="1"/>
  <c r="F13" i="2" l="1"/>
  <c r="E13" i="2"/>
  <c r="G13" i="2"/>
  <c r="I3" i="2" l="1"/>
  <c r="I9" i="2" l="1"/>
  <c r="J9" i="2" s="1"/>
  <c r="I4" i="2" l="1"/>
  <c r="J4" i="2" s="1"/>
  <c r="J3" i="2"/>
  <c r="I11" i="2"/>
  <c r="J11" i="2" s="1"/>
  <c r="I12" i="2"/>
  <c r="J12" i="2" s="1"/>
  <c r="I7" i="2"/>
  <c r="J7" i="2" s="1"/>
  <c r="I6" i="2"/>
  <c r="J6" i="2" s="1"/>
  <c r="I5" i="2"/>
  <c r="J5" i="2" s="1"/>
  <c r="I8" i="2"/>
  <c r="J8" i="2" s="1"/>
  <c r="I13" i="2" l="1"/>
  <c r="J13" i="2" s="1"/>
</calcChain>
</file>

<file path=xl/sharedStrings.xml><?xml version="1.0" encoding="utf-8"?>
<sst xmlns="http://schemas.openxmlformats.org/spreadsheetml/2006/main" count="93" uniqueCount="57">
  <si>
    <t>Outstanding creditors: 30 days and older</t>
  </si>
  <si>
    <t>Name of supplier</t>
  </si>
  <si>
    <t>Remedial action</t>
  </si>
  <si>
    <t>Project description</t>
  </si>
  <si>
    <t>Number</t>
  </si>
  <si>
    <t>Outstanding Amount</t>
  </si>
  <si>
    <t xml:space="preserve">Dispute/Reason for non-payment </t>
  </si>
  <si>
    <t>Invoice(s) date(s)</t>
  </si>
  <si>
    <t>Project status: If the project is in the SCM process of being procured. Please state in which stage (planning, specification, advertising, etc)</t>
  </si>
  <si>
    <t>Totals</t>
  </si>
  <si>
    <t>Original Budget   R'000</t>
  </si>
  <si>
    <t>Adjusted budget   R'000</t>
  </si>
  <si>
    <t>YTD Expenditure  R'000</t>
  </si>
  <si>
    <t>At what stage is each project  currently</t>
  </si>
  <si>
    <t>Any challenges identified that is resulting in delays?</t>
  </si>
  <si>
    <t>What measures are in place to remedy the existing challenges.</t>
  </si>
  <si>
    <t>Status of the project</t>
  </si>
  <si>
    <t>Variance        R'000</t>
  </si>
  <si>
    <t>Variance    %</t>
  </si>
  <si>
    <t>Responsible Official</t>
  </si>
  <si>
    <t>Locations</t>
  </si>
  <si>
    <t>SDBIP / YTD budget</t>
  </si>
  <si>
    <t>Town: Worcester. 
Wards: 5, 6,7, 8, 9, 10, 11, 12, 13, 14, 15, 16, 17, 18</t>
  </si>
  <si>
    <t>Town: Worcester. 
Wards: 18</t>
  </si>
  <si>
    <t>Town: All
Wards: 1 to 21</t>
  </si>
  <si>
    <t>Mr Beneke</t>
  </si>
  <si>
    <t>Mr Steyn</t>
  </si>
  <si>
    <t>Mr  Pienaar</t>
  </si>
  <si>
    <t>Pre-loads Reservoir</t>
  </si>
  <si>
    <t>Worcester : Material Recovery Facility (MIG Counter funding)</t>
  </si>
  <si>
    <t>TRANSHEX - Water Reticulation</t>
  </si>
  <si>
    <t>TRANSHEX - Sewer Reticulation</t>
  </si>
  <si>
    <t xml:space="preserve">TRANSHEX - Roads </t>
  </si>
  <si>
    <t xml:space="preserve">TRANSHEX - Stormwater </t>
  </si>
  <si>
    <t>Zweletemba - New Swimming Bath</t>
  </si>
  <si>
    <t>Town: Worcester. 
Wards: 8, 16-18</t>
  </si>
  <si>
    <t>Esselen Park - Replacement of fence perimeter</t>
  </si>
  <si>
    <t xml:space="preserve">Transhex : Electrical Reticulation </t>
  </si>
  <si>
    <t xml:space="preserve">Construction </t>
  </si>
  <si>
    <t xml:space="preserve">None to date. </t>
  </si>
  <si>
    <t>N/A</t>
  </si>
  <si>
    <t xml:space="preserve">Draft specifications for the appointment of Consulting Engineers for the design and contract administration. </t>
  </si>
  <si>
    <t xml:space="preserve">Time period for design and construction phase. </t>
  </si>
  <si>
    <t xml:space="preserve">Fast track of procurement process, if posible. </t>
  </si>
  <si>
    <t xml:space="preserve">Specifications </t>
  </si>
  <si>
    <t>Planning phase completed done by the Consultant that was appointed, Delta Built Enviroment Consultants.  The contruction process was advertised closing date was 19 July 2019.</t>
  </si>
  <si>
    <t>The BEC is scheduled for 10 September 2019 and the BAC for 13 September 2019.</t>
  </si>
  <si>
    <t>De Doorns Water Purification Works : Augmentation of DAF Unit</t>
  </si>
  <si>
    <t>Town: Worcester. 
Wards: 2 ,3,4</t>
  </si>
  <si>
    <t>Project cancelled due to shortage of funding.  Still waiting on feedback from CIDB to readvertise as soon as possible.</t>
  </si>
  <si>
    <t xml:space="preserve">Construction commenced on 28 May 2019. Completion towards end of January 2020. </t>
  </si>
  <si>
    <t>Tender stage</t>
  </si>
  <si>
    <t>BID BV 816/2019 Profesional Services for the Construction of 20 ML Reservoir at Pre Loads</t>
  </si>
  <si>
    <t>Advertized 6 December 2019</t>
  </si>
  <si>
    <t>BID BV 774/2019 Profesional Services for the Construction of Swimming Pool at Zweletemba</t>
  </si>
  <si>
    <t>Top 10 Capital Projects till 31 January 2020</t>
  </si>
  <si>
    <t xml:space="preserve">Tender BV 852/2019 closed on 24/01/2020 -Bussy with the evaluation of Tender.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</si>
</sst>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_ ;_ * \-#,##0_ ;_ * &quot;-&quot;_ ;_ @_ "/>
    <numFmt numFmtId="165" formatCode="_ * #,##0.00_ ;_ * \-#,##0.00_ ;_ * &quot;-&quot;??_ ;_ @_ "/>
    <numFmt numFmtId="166" formatCode="0.0"/>
    <numFmt numFmtId="167" formatCode="#,##0_ ;\-#,##0\ "/>
  </numFmts>
  <fonts count="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u/>
      <sz val="14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u/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0" fontId="5" fillId="0" borderId="0"/>
  </cellStyleXfs>
  <cellXfs count="6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1" fillId="0" borderId="3" xfId="0" applyFont="1" applyBorder="1" applyAlignment="1"/>
    <xf numFmtId="0" fontId="4" fillId="0" borderId="5" xfId="0" applyFont="1" applyBorder="1" applyAlignment="1"/>
    <xf numFmtId="0" fontId="0" fillId="0" borderId="0" xfId="0" applyFill="1" applyAlignment="1">
      <alignment vertical="top"/>
    </xf>
    <xf numFmtId="0" fontId="7" fillId="0" borderId="3" xfId="0" applyFont="1" applyFill="1" applyBorder="1" applyAlignment="1"/>
    <xf numFmtId="0" fontId="1" fillId="0" borderId="1" xfId="0" applyFont="1" applyFill="1" applyBorder="1" applyAlignment="1">
      <alignment horizontal="center" wrapText="1"/>
    </xf>
    <xf numFmtId="0" fontId="0" fillId="0" borderId="0" xfId="0" applyBorder="1"/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vertical="center"/>
    </xf>
    <xf numFmtId="1" fontId="0" fillId="0" borderId="1" xfId="0" applyNumberFormat="1" applyFont="1" applyFill="1" applyBorder="1" applyAlignment="1"/>
    <xf numFmtId="0" fontId="0" fillId="0" borderId="0" xfId="0" applyBorder="1" applyAlignment="1"/>
    <xf numFmtId="1" fontId="0" fillId="0" borderId="0" xfId="0" applyNumberFormat="1" applyFont="1" applyFill="1" applyBorder="1" applyAlignment="1"/>
    <xf numFmtId="0" fontId="6" fillId="0" borderId="0" xfId="0" applyFont="1" applyFill="1" applyBorder="1" applyAlignment="1"/>
    <xf numFmtId="1" fontId="0" fillId="0" borderId="0" xfId="0" applyNumberFormat="1" applyBorder="1" applyAlignment="1"/>
    <xf numFmtId="0" fontId="1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3" borderId="0" xfId="0" applyFill="1" applyBorder="1" applyAlignment="1">
      <alignment vertical="center" wrapText="1"/>
    </xf>
    <xf numFmtId="0" fontId="0" fillId="0" borderId="0" xfId="0" applyAlignment="1"/>
    <xf numFmtId="0" fontId="1" fillId="0" borderId="1" xfId="0" applyFont="1" applyBorder="1" applyAlignment="1">
      <alignment horizontal="center" textRotation="90"/>
    </xf>
    <xf numFmtId="1" fontId="0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wrapText="1"/>
    </xf>
    <xf numFmtId="0" fontId="1" fillId="0" borderId="6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vertical="top" wrapText="1"/>
    </xf>
    <xf numFmtId="4" fontId="6" fillId="3" borderId="1" xfId="0" applyNumberFormat="1" applyFont="1" applyFill="1" applyBorder="1" applyAlignment="1">
      <alignment horizontal="left" vertical="top" wrapText="1"/>
    </xf>
    <xf numFmtId="0" fontId="0" fillId="3" borderId="1" xfId="0" applyFont="1" applyFill="1" applyBorder="1" applyAlignment="1">
      <alignment horizontal="left" vertical="top" wrapText="1"/>
    </xf>
    <xf numFmtId="0" fontId="0" fillId="3" borderId="1" xfId="0" applyFont="1" applyFill="1" applyBorder="1" applyAlignment="1">
      <alignment horizontal="left" vertical="top"/>
    </xf>
    <xf numFmtId="0" fontId="0" fillId="0" borderId="0" xfId="0" applyFill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0" fontId="1" fillId="0" borderId="3" xfId="0" applyFont="1" applyBorder="1" applyAlignment="1">
      <alignment horizontal="right"/>
    </xf>
    <xf numFmtId="0" fontId="1" fillId="0" borderId="3" xfId="0" applyFont="1" applyFill="1" applyBorder="1" applyAlignment="1">
      <alignment horizontal="right"/>
    </xf>
    <xf numFmtId="165" fontId="1" fillId="0" borderId="2" xfId="1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165" fontId="0" fillId="0" borderId="0" xfId="0" applyNumberFormat="1" applyBorder="1" applyAlignment="1">
      <alignment horizontal="right"/>
    </xf>
    <xf numFmtId="167" fontId="0" fillId="0" borderId="1" xfId="1" applyNumberFormat="1" applyFont="1" applyFill="1" applyBorder="1" applyAlignment="1">
      <alignment horizontal="right" vertical="top"/>
    </xf>
    <xf numFmtId="166" fontId="6" fillId="0" borderId="1" xfId="0" applyNumberFormat="1" applyFont="1" applyFill="1" applyBorder="1" applyAlignment="1">
      <alignment horizontal="right" vertical="top"/>
    </xf>
    <xf numFmtId="1" fontId="0" fillId="0" borderId="1" xfId="0" applyNumberFormat="1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167" fontId="1" fillId="0" borderId="2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0" fontId="0" fillId="0" borderId="0" xfId="0" applyFill="1" applyAlignment="1"/>
    <xf numFmtId="164" fontId="1" fillId="2" borderId="2" xfId="0" applyNumberFormat="1" applyFont="1" applyFill="1" applyBorder="1" applyAlignment="1">
      <alignment horizontal="right"/>
    </xf>
    <xf numFmtId="167" fontId="0" fillId="2" borderId="1" xfId="1" applyNumberFormat="1" applyFont="1" applyFill="1" applyBorder="1" applyAlignment="1">
      <alignment horizontal="right" vertical="top"/>
    </xf>
    <xf numFmtId="167" fontId="0" fillId="0" borderId="1" xfId="1" applyNumberFormat="1" applyFont="1" applyFill="1" applyBorder="1" applyAlignment="1">
      <alignment horizontal="right" vertical="top" wrapText="1"/>
    </xf>
    <xf numFmtId="0" fontId="1" fillId="0" borderId="5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0" fillId="0" borderId="9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1" xfId="0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1" fontId="0" fillId="0" borderId="1" xfId="0" applyNumberFormat="1" applyFont="1" applyFill="1" applyBorder="1" applyAlignment="1">
      <alignment horizontal="left" vertical="center"/>
    </xf>
    <xf numFmtId="1" fontId="0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5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D12" sqref="D12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E26"/>
  <sheetViews>
    <sheetView workbookViewId="0">
      <selection activeCell="B29" sqref="B29"/>
    </sheetView>
  </sheetViews>
  <sheetFormatPr defaultRowHeight="15" x14ac:dyDescent="0.25"/>
  <cols>
    <col min="1" max="1" width="16.28515625" customWidth="1"/>
    <col min="2" max="2" width="20.5703125" customWidth="1"/>
    <col min="3" max="3" width="17.7109375" customWidth="1"/>
    <col min="4" max="4" width="30.5703125" customWidth="1"/>
    <col min="5" max="5" width="23.42578125" customWidth="1"/>
  </cols>
  <sheetData>
    <row r="1" spans="1:5" x14ac:dyDescent="0.25">
      <c r="A1" s="62" t="s">
        <v>0</v>
      </c>
      <c r="B1" s="62"/>
      <c r="C1" s="62"/>
      <c r="D1" s="62"/>
      <c r="E1" s="62"/>
    </row>
    <row r="2" spans="1:5" x14ac:dyDescent="0.25">
      <c r="A2" s="2" t="s">
        <v>1</v>
      </c>
      <c r="B2" s="2" t="s">
        <v>5</v>
      </c>
      <c r="C2" s="2" t="s">
        <v>7</v>
      </c>
      <c r="D2" s="2" t="s">
        <v>6</v>
      </c>
      <c r="E2" s="2" t="s">
        <v>2</v>
      </c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</sheetData>
  <mergeCells count="1">
    <mergeCell ref="A1:E1"/>
  </mergeCells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FFCC"/>
    <pageSetUpPr fitToPage="1"/>
  </sheetPr>
  <dimension ref="A1:O16"/>
  <sheetViews>
    <sheetView tabSelected="1" view="pageBreakPreview" zoomScale="77" zoomScaleNormal="70" zoomScaleSheetLayoutView="77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K10" sqref="K10"/>
    </sheetView>
  </sheetViews>
  <sheetFormatPr defaultColWidth="9.140625" defaultRowHeight="15" x14ac:dyDescent="0.25"/>
  <cols>
    <col min="1" max="1" width="5.5703125" style="15" customWidth="1"/>
    <col min="2" max="2" width="56.85546875" style="15" customWidth="1"/>
    <col min="3" max="3" width="20.85546875" style="18" customWidth="1"/>
    <col min="4" max="4" width="56.85546875" style="17" customWidth="1"/>
    <col min="5" max="5" width="15.42578125" style="15" customWidth="1"/>
    <col min="6" max="6" width="15.85546875" style="15" bestFit="1" customWidth="1"/>
    <col min="7" max="7" width="19.28515625" style="39" customWidth="1"/>
    <col min="8" max="8" width="19.28515625" style="40" customWidth="1"/>
    <col min="9" max="9" width="20.42578125" style="39" customWidth="1"/>
    <col min="10" max="10" width="14" style="15" customWidth="1"/>
    <col min="11" max="11" width="114" style="13" customWidth="1"/>
    <col min="12" max="12" width="35.85546875" style="13" bestFit="1" customWidth="1"/>
    <col min="13" max="13" width="40.42578125" style="13" customWidth="1"/>
    <col min="14" max="14" width="67.85546875" style="13" customWidth="1"/>
    <col min="15" max="15" width="25.42578125" style="11" customWidth="1"/>
    <col min="16" max="16384" width="9.140625" style="11"/>
  </cols>
  <sheetData>
    <row r="1" spans="1:15" customFormat="1" ht="18.75" x14ac:dyDescent="0.3">
      <c r="A1" s="22"/>
      <c r="B1" s="7" t="s">
        <v>55</v>
      </c>
      <c r="C1" s="14"/>
      <c r="D1" s="9"/>
      <c r="E1" s="6"/>
      <c r="F1" s="6"/>
      <c r="G1" s="36"/>
      <c r="H1" s="37"/>
      <c r="I1" s="36"/>
      <c r="J1" s="6"/>
      <c r="K1" s="19"/>
      <c r="L1" s="20"/>
      <c r="M1" s="20"/>
      <c r="N1" s="20"/>
    </row>
    <row r="2" spans="1:15" s="26" customFormat="1" ht="60" customHeight="1" x14ac:dyDescent="0.25">
      <c r="A2" s="23" t="s">
        <v>4</v>
      </c>
      <c r="B2" s="12" t="s">
        <v>3</v>
      </c>
      <c r="C2" s="24"/>
      <c r="D2" s="25" t="s">
        <v>20</v>
      </c>
      <c r="E2" s="3" t="s">
        <v>10</v>
      </c>
      <c r="F2" s="3" t="s">
        <v>11</v>
      </c>
      <c r="G2" s="5" t="s">
        <v>12</v>
      </c>
      <c r="H2" s="10" t="s">
        <v>21</v>
      </c>
      <c r="I2" s="3" t="s">
        <v>17</v>
      </c>
      <c r="J2" s="3" t="s">
        <v>18</v>
      </c>
      <c r="K2" s="27" t="s">
        <v>16</v>
      </c>
      <c r="L2" s="28" t="s">
        <v>13</v>
      </c>
      <c r="M2" s="28" t="s">
        <v>14</v>
      </c>
      <c r="N2" s="28" t="s">
        <v>15</v>
      </c>
      <c r="O2" s="29" t="s">
        <v>19</v>
      </c>
    </row>
    <row r="3" spans="1:15" s="4" customFormat="1" ht="30" x14ac:dyDescent="0.25">
      <c r="A3" s="58">
        <v>1</v>
      </c>
      <c r="B3" s="59" t="s">
        <v>29</v>
      </c>
      <c r="C3" s="60">
        <v>50101002651</v>
      </c>
      <c r="D3" s="30" t="s">
        <v>22</v>
      </c>
      <c r="E3" s="42">
        <v>16979604</v>
      </c>
      <c r="F3" s="42">
        <v>16979604</v>
      </c>
      <c r="G3" s="50">
        <v>14022194.6</v>
      </c>
      <c r="H3" s="51">
        <v>9508576</v>
      </c>
      <c r="I3" s="42">
        <f>G3-F3</f>
        <v>-2957409.4000000004</v>
      </c>
      <c r="J3" s="43">
        <f t="shared" ref="J3:J12" si="0">IF(I3=0,"",I3/F3)*100</f>
        <v>-17.417422691365477</v>
      </c>
      <c r="K3" s="31" t="s">
        <v>50</v>
      </c>
      <c r="L3" s="31" t="s">
        <v>38</v>
      </c>
      <c r="M3" s="32" t="s">
        <v>39</v>
      </c>
      <c r="N3" s="32" t="s">
        <v>40</v>
      </c>
      <c r="O3" s="34" t="s">
        <v>26</v>
      </c>
    </row>
    <row r="4" spans="1:15" s="4" customFormat="1" ht="30" x14ac:dyDescent="0.25">
      <c r="A4" s="58">
        <v>2</v>
      </c>
      <c r="B4" s="59" t="s">
        <v>30</v>
      </c>
      <c r="C4" s="60">
        <v>50101002581</v>
      </c>
      <c r="D4" s="30" t="s">
        <v>23</v>
      </c>
      <c r="E4" s="42">
        <v>15000000</v>
      </c>
      <c r="F4" s="42">
        <v>15000000</v>
      </c>
      <c r="G4" s="50"/>
      <c r="H4" s="51">
        <v>8400000</v>
      </c>
      <c r="I4" s="42">
        <f t="shared" ref="I4:I12" si="1">G4-F4</f>
        <v>-15000000</v>
      </c>
      <c r="J4" s="43">
        <f t="shared" si="0"/>
        <v>-100</v>
      </c>
      <c r="K4" s="31" t="s">
        <v>38</v>
      </c>
      <c r="L4" s="31" t="s">
        <v>38</v>
      </c>
      <c r="M4" s="32" t="s">
        <v>39</v>
      </c>
      <c r="N4" s="32" t="s">
        <v>40</v>
      </c>
      <c r="O4" s="34" t="s">
        <v>26</v>
      </c>
    </row>
    <row r="5" spans="1:15" s="4" customFormat="1" ht="30" x14ac:dyDescent="0.25">
      <c r="A5" s="58">
        <v>3</v>
      </c>
      <c r="B5" s="59" t="s">
        <v>31</v>
      </c>
      <c r="C5" s="60">
        <v>50101002601</v>
      </c>
      <c r="D5" s="30" t="s">
        <v>23</v>
      </c>
      <c r="E5" s="42">
        <v>15000000</v>
      </c>
      <c r="F5" s="42">
        <v>15000000</v>
      </c>
      <c r="G5" s="50"/>
      <c r="H5" s="51">
        <v>8400000</v>
      </c>
      <c r="I5" s="42">
        <f t="shared" si="1"/>
        <v>-15000000</v>
      </c>
      <c r="J5" s="43">
        <f t="shared" si="0"/>
        <v>-100</v>
      </c>
      <c r="K5" s="31" t="s">
        <v>38</v>
      </c>
      <c r="L5" s="31" t="s">
        <v>38</v>
      </c>
      <c r="M5" s="32" t="s">
        <v>39</v>
      </c>
      <c r="N5" s="32" t="s">
        <v>40</v>
      </c>
      <c r="O5" s="34" t="s">
        <v>26</v>
      </c>
    </row>
    <row r="6" spans="1:15" s="4" customFormat="1" ht="30" x14ac:dyDescent="0.25">
      <c r="A6" s="58">
        <v>4</v>
      </c>
      <c r="B6" s="59" t="s">
        <v>32</v>
      </c>
      <c r="C6" s="60">
        <v>50101002761</v>
      </c>
      <c r="D6" s="30" t="s">
        <v>23</v>
      </c>
      <c r="E6" s="42">
        <v>15000000</v>
      </c>
      <c r="F6" s="42">
        <v>15000000</v>
      </c>
      <c r="G6" s="50"/>
      <c r="H6" s="51">
        <v>8400000</v>
      </c>
      <c r="I6" s="42">
        <f t="shared" si="1"/>
        <v>-15000000</v>
      </c>
      <c r="J6" s="43">
        <f t="shared" si="0"/>
        <v>-100</v>
      </c>
      <c r="K6" s="31" t="s">
        <v>38</v>
      </c>
      <c r="L6" s="31" t="s">
        <v>38</v>
      </c>
      <c r="M6" s="33" t="s">
        <v>39</v>
      </c>
      <c r="N6" s="32" t="s">
        <v>40</v>
      </c>
      <c r="O6" s="34" t="s">
        <v>26</v>
      </c>
    </row>
    <row r="7" spans="1:15" s="8" customFormat="1" ht="30" x14ac:dyDescent="0.25">
      <c r="A7" s="58">
        <v>5</v>
      </c>
      <c r="B7" s="59" t="s">
        <v>33</v>
      </c>
      <c r="C7" s="60">
        <v>50101002921</v>
      </c>
      <c r="D7" s="30" t="s">
        <v>23</v>
      </c>
      <c r="E7" s="42">
        <v>15000000</v>
      </c>
      <c r="F7" s="42">
        <v>15000000</v>
      </c>
      <c r="G7" s="50"/>
      <c r="H7" s="51">
        <v>8400000</v>
      </c>
      <c r="I7" s="42">
        <f>G7-F7</f>
        <v>-15000000</v>
      </c>
      <c r="J7" s="43">
        <f>IF(I7=0,"",I7/F7)*100</f>
        <v>-100</v>
      </c>
      <c r="K7" s="31" t="s">
        <v>38</v>
      </c>
      <c r="L7" s="31" t="s">
        <v>38</v>
      </c>
      <c r="M7" s="32" t="s">
        <v>39</v>
      </c>
      <c r="N7" s="32" t="s">
        <v>40</v>
      </c>
      <c r="O7" s="34" t="s">
        <v>26</v>
      </c>
    </row>
    <row r="8" spans="1:15" s="8" customFormat="1" ht="30" x14ac:dyDescent="0.25">
      <c r="A8" s="58">
        <v>6</v>
      </c>
      <c r="B8" s="59" t="s">
        <v>28</v>
      </c>
      <c r="C8" s="60">
        <v>50102154361</v>
      </c>
      <c r="D8" s="30" t="s">
        <v>22</v>
      </c>
      <c r="E8" s="42">
        <v>10652819</v>
      </c>
      <c r="F8" s="42">
        <v>10652819</v>
      </c>
      <c r="G8" s="50">
        <v>15835</v>
      </c>
      <c r="H8" s="51">
        <v>5965581</v>
      </c>
      <c r="I8" s="42">
        <f t="shared" si="1"/>
        <v>-10636984</v>
      </c>
      <c r="J8" s="43">
        <f t="shared" si="0"/>
        <v>-99.851353899845662</v>
      </c>
      <c r="K8" s="31" t="s">
        <v>52</v>
      </c>
      <c r="L8" s="32" t="s">
        <v>53</v>
      </c>
      <c r="M8" s="32" t="s">
        <v>42</v>
      </c>
      <c r="N8" s="32" t="s">
        <v>43</v>
      </c>
      <c r="O8" s="34" t="s">
        <v>26</v>
      </c>
    </row>
    <row r="9" spans="1:15" s="4" customFormat="1" ht="30" customHeight="1" x14ac:dyDescent="0.25">
      <c r="A9" s="58">
        <v>7</v>
      </c>
      <c r="B9" s="59" t="s">
        <v>37</v>
      </c>
      <c r="C9" s="61">
        <v>50101002531</v>
      </c>
      <c r="D9" s="30" t="s">
        <v>23</v>
      </c>
      <c r="E9" s="42">
        <v>10000000</v>
      </c>
      <c r="F9" s="42">
        <v>10000000</v>
      </c>
      <c r="G9" s="50">
        <v>1595989.66</v>
      </c>
      <c r="H9" s="51">
        <v>5600000</v>
      </c>
      <c r="I9" s="42">
        <f t="shared" ref="I9" si="2">G9-F9</f>
        <v>-8404010.3399999999</v>
      </c>
      <c r="J9" s="43">
        <f t="shared" ref="J9" si="3">IF(I9=0,"",I9/F9)*100</f>
        <v>-84.040103399999992</v>
      </c>
      <c r="K9" s="31" t="s">
        <v>56</v>
      </c>
      <c r="L9" s="31" t="s">
        <v>51</v>
      </c>
      <c r="M9" s="32" t="s">
        <v>40</v>
      </c>
      <c r="N9" s="32" t="s">
        <v>40</v>
      </c>
      <c r="O9" s="35" t="s">
        <v>25</v>
      </c>
    </row>
    <row r="10" spans="1:15" s="4" customFormat="1" ht="30" customHeight="1" x14ac:dyDescent="0.25">
      <c r="A10" s="58">
        <v>8</v>
      </c>
      <c r="B10" s="59" t="s">
        <v>47</v>
      </c>
      <c r="C10" s="61">
        <v>50101003571</v>
      </c>
      <c r="D10" s="30" t="s">
        <v>48</v>
      </c>
      <c r="E10" s="42">
        <v>7108259</v>
      </c>
      <c r="F10" s="42">
        <v>7108259</v>
      </c>
      <c r="G10" s="50"/>
      <c r="H10" s="51">
        <v>3980626</v>
      </c>
      <c r="I10" s="42">
        <f t="shared" ref="I10" si="4">G10-F10</f>
        <v>-7108259</v>
      </c>
      <c r="J10" s="43">
        <f t="shared" ref="J10" si="5">IF(I10=0,"",I10/F10)*100</f>
        <v>-100</v>
      </c>
      <c r="K10" s="31" t="s">
        <v>41</v>
      </c>
      <c r="L10" s="31" t="s">
        <v>44</v>
      </c>
      <c r="M10" s="32" t="s">
        <v>42</v>
      </c>
      <c r="N10" s="32" t="s">
        <v>43</v>
      </c>
      <c r="O10" s="34" t="s">
        <v>26</v>
      </c>
    </row>
    <row r="11" spans="1:15" s="4" customFormat="1" ht="30" x14ac:dyDescent="0.25">
      <c r="A11" s="58">
        <v>9</v>
      </c>
      <c r="B11" s="59" t="s">
        <v>34</v>
      </c>
      <c r="C11" s="60">
        <v>50101004421</v>
      </c>
      <c r="D11" s="30" t="s">
        <v>35</v>
      </c>
      <c r="E11" s="42">
        <v>7056205</v>
      </c>
      <c r="F11" s="42">
        <v>7056205</v>
      </c>
      <c r="G11" s="50"/>
      <c r="H11" s="51">
        <v>3951472</v>
      </c>
      <c r="I11" s="42">
        <f>G11-F11</f>
        <v>-7056205</v>
      </c>
      <c r="J11" s="43">
        <f>IF(I11=0,"",I11/F11)*100</f>
        <v>-100</v>
      </c>
      <c r="K11" s="31" t="s">
        <v>54</v>
      </c>
      <c r="L11" s="32" t="s">
        <v>53</v>
      </c>
      <c r="M11" s="32" t="s">
        <v>42</v>
      </c>
      <c r="N11" s="32" t="s">
        <v>43</v>
      </c>
      <c r="O11" s="34" t="s">
        <v>26</v>
      </c>
    </row>
    <row r="12" spans="1:15" s="4" customFormat="1" ht="45" x14ac:dyDescent="0.25">
      <c r="A12" s="58">
        <v>10</v>
      </c>
      <c r="B12" s="59" t="s">
        <v>36</v>
      </c>
      <c r="C12" s="60">
        <v>50101004531</v>
      </c>
      <c r="D12" s="30" t="s">
        <v>24</v>
      </c>
      <c r="E12" s="42">
        <v>4320000</v>
      </c>
      <c r="F12" s="42">
        <v>4020000</v>
      </c>
      <c r="G12" s="50"/>
      <c r="H12" s="51">
        <v>2419200</v>
      </c>
      <c r="I12" s="42">
        <f t="shared" si="1"/>
        <v>-4020000</v>
      </c>
      <c r="J12" s="43">
        <f t="shared" si="0"/>
        <v>-100</v>
      </c>
      <c r="K12" s="32" t="s">
        <v>45</v>
      </c>
      <c r="L12" s="32" t="s">
        <v>46</v>
      </c>
      <c r="M12" s="32" t="s">
        <v>49</v>
      </c>
      <c r="N12" s="32" t="s">
        <v>49</v>
      </c>
      <c r="O12" s="34" t="s">
        <v>27</v>
      </c>
    </row>
    <row r="13" spans="1:15" s="48" customFormat="1" ht="20.100000000000001" customHeight="1" x14ac:dyDescent="0.25">
      <c r="A13" s="52" t="s">
        <v>9</v>
      </c>
      <c r="B13" s="53"/>
      <c r="C13" s="44"/>
      <c r="D13" s="45"/>
      <c r="E13" s="46">
        <f>SUM(E3:E12)</f>
        <v>116116887</v>
      </c>
      <c r="F13" s="46">
        <f>SUM(F3:F12)</f>
        <v>115816887</v>
      </c>
      <c r="G13" s="49">
        <f>SUM(G3:G12)</f>
        <v>15634019.26</v>
      </c>
      <c r="H13" s="49">
        <f>SUM(H3:H12)</f>
        <v>65025455</v>
      </c>
      <c r="I13" s="38">
        <f>G13-F13</f>
        <v>-100182867.73999999</v>
      </c>
      <c r="J13" s="47">
        <f>IF(I13=0,"",I13/F13)*100</f>
        <v>-86.501088343015127</v>
      </c>
      <c r="K13" s="63"/>
      <c r="L13" s="64"/>
      <c r="M13" s="64"/>
      <c r="N13" s="65"/>
    </row>
    <row r="14" spans="1:15" customFormat="1" ht="34.5" customHeight="1" x14ac:dyDescent="0.25">
      <c r="A14" s="57" t="s">
        <v>8</v>
      </c>
      <c r="B14" s="56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5"/>
    </row>
    <row r="15" spans="1:15" x14ac:dyDescent="0.25">
      <c r="C15" s="16"/>
    </row>
    <row r="16" spans="1:15" x14ac:dyDescent="0.25">
      <c r="C16" s="16"/>
      <c r="I16" s="41"/>
      <c r="M16" s="21"/>
    </row>
  </sheetData>
  <sortState xmlns:xlrd2="http://schemas.microsoft.com/office/spreadsheetml/2017/richdata2" ref="B3:E12">
    <sortCondition descending="1" ref="E3:E12"/>
  </sortState>
  <mergeCells count="1">
    <mergeCell ref="K13:N13"/>
  </mergeCells>
  <phoneticPr fontId="0" type="noConversion"/>
  <printOptions horizontalCentered="1"/>
  <pageMargins left="0.19685039370078741" right="0.19685039370078741" top="0.59055118110236227" bottom="0.19685039370078741" header="0.31496062992125984" footer="0.31496062992125984"/>
  <pageSetup paperSize="8" scale="3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C3" sqref="C3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6A54D3C95C89408B7B265E0029CBDC" ma:contentTypeVersion="8" ma:contentTypeDescription="Create a new document." ma:contentTypeScope="" ma:versionID="cf505ea46dda60a046e1441c4386caf5">
  <xsd:schema xmlns:xsd="http://www.w3.org/2001/XMLSchema" xmlns:xs="http://www.w3.org/2001/XMLSchema" xmlns:p="http://schemas.microsoft.com/office/2006/metadata/properties" xmlns:ns3="2c349498-c5d5-4c8f-b78a-30782ebc88bc" targetNamespace="http://schemas.microsoft.com/office/2006/metadata/properties" ma:root="true" ma:fieldsID="8a001cfeccc3863cc62eb76b61ab4046" ns3:_="">
    <xsd:import namespace="2c349498-c5d5-4c8f-b78a-30782ebc88b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349498-c5d5-4c8f-b78a-30782ebc88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622073-996F-4901-AB4B-29895D6575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C2B561-571B-4CE3-AF2D-73894B4AE2CF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2c349498-c5d5-4c8f-b78a-30782ebc88b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5C92B3F-4A5B-482A-8A4D-802CDB6438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349498-c5d5-4c8f-b78a-30782ebc88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Sheet1</vt:lpstr>
      <vt:lpstr>Creditors</vt:lpstr>
      <vt:lpstr>Capital Expenditure</vt:lpstr>
      <vt:lpstr>Sheet3</vt:lpstr>
      <vt:lpstr>Sheet2</vt:lpstr>
      <vt:lpstr>'Capital Expenditure'!Print_Area</vt:lpstr>
    </vt:vector>
  </TitlesOfParts>
  <Company>PGWC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Angelique Coert</dc:creator>
  <cp:lastModifiedBy>Marius Verwey</cp:lastModifiedBy>
  <cp:lastPrinted>2020-02-10T13:19:33Z</cp:lastPrinted>
  <dcterms:created xsi:type="dcterms:W3CDTF">2012-10-03T12:39:28Z</dcterms:created>
  <dcterms:modified xsi:type="dcterms:W3CDTF">2020-02-10T13:19:38Z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0x010100F26A54D3C95C89408B7B265E0029CBDC</vt:lpwstr>
  </property>
</Properties>
</file>