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1\Kontrakte_Projekte\2020_21\"/>
    </mc:Choice>
  </mc:AlternateContent>
  <xr:revisionPtr revIDLastSave="0" documentId="8_{8A50971D-A862-4B37-B89A-67A510B7E57C}" xr6:coauthVersionLast="45" xr6:coauthVersionMax="45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F13" i="2" l="1"/>
  <c r="E13" i="2"/>
  <c r="G13" i="2"/>
  <c r="I3" i="2" l="1"/>
  <c r="I9" i="2" l="1"/>
  <c r="J9" i="2" s="1"/>
  <c r="I4" i="2" l="1"/>
  <c r="J4" i="2" s="1"/>
  <c r="J3" i="2"/>
  <c r="I10" i="2"/>
  <c r="J10" i="2" s="1"/>
  <c r="I11" i="2"/>
  <c r="J11" i="2" s="1"/>
  <c r="I12" i="2"/>
  <c r="J12" i="2" s="1"/>
  <c r="I7" i="2"/>
  <c r="J7" i="2" s="1"/>
  <c r="I6" i="2"/>
  <c r="J6" i="2" s="1"/>
  <c r="I5" i="2"/>
  <c r="J5" i="2" s="1"/>
  <c r="I8" i="2"/>
  <c r="J8" i="2" s="1"/>
  <c r="I13" i="2" l="1"/>
  <c r="J13" i="2" s="1"/>
</calcChain>
</file>

<file path=xl/sharedStrings.xml><?xml version="1.0" encoding="utf-8"?>
<sst xmlns="http://schemas.openxmlformats.org/spreadsheetml/2006/main" count="77" uniqueCount="49">
  <si>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</si>
  <si>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</si>
  <si>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</si>
  <si>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</si>
  <si>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</si>
  <si>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</si>
  <si>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</si>
  <si>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</si>
  <si>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</si>
  <si>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</si>
  <si>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</si>
  <si>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</si>
  <si>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</si>
  <si>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</si>
  <si>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</si>
  <si>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</si>
  <si>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</si>
  <si>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</si>
  <si>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</si>
  <si>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Locations</t>
  </si>
  <si>
    <t>SDBIP / YTD budget</t>
  </si>
  <si>
    <t>Town: Worcester. 
Wards: 18</t>
  </si>
  <si>
    <t>Town: All
Wards: 1 to 21</t>
  </si>
  <si>
    <t>Town: Worcester. Wards:5, 6,7, 8, 9, 10, 11, 12, 13, 14, 15, 16, 17, 18</t>
  </si>
  <si>
    <t>Reservoir: Pre-loads</t>
  </si>
  <si>
    <t xml:space="preserve">Transhex: Electrical Reticulation </t>
  </si>
  <si>
    <t>Transhex: External Stormwater pipeline</t>
  </si>
  <si>
    <t>Transhex: New Bus Route (Local Distributor Class 4)</t>
  </si>
  <si>
    <t>Transhex: Water Reticulation</t>
  </si>
  <si>
    <t>Transhex: Sewer Reticulation</t>
  </si>
  <si>
    <t xml:space="preserve">Transhex:Roads </t>
  </si>
  <si>
    <t xml:space="preserve">Transhex: Stormwater </t>
  </si>
  <si>
    <t>Electricity: Cherry Picker vehicles</t>
  </si>
  <si>
    <t>Jet Vac truck</t>
  </si>
  <si>
    <t>Responsible Directorate</t>
  </si>
  <si>
    <t>Technical Services</t>
  </si>
  <si>
    <t xml:space="preserve">Design and Environmental Assesment </t>
  </si>
  <si>
    <t xml:space="preserve">Consulting Engineer (WSP Group) and Environmental Consultant (GNE) are appointed. </t>
  </si>
  <si>
    <t>Environmental Authorization (EA)</t>
  </si>
  <si>
    <t xml:space="preserve">Monitoring of EA process. </t>
  </si>
  <si>
    <t xml:space="preserve">Construction </t>
  </si>
  <si>
    <t xml:space="preserve">None </t>
  </si>
  <si>
    <t xml:space="preserve">Western Cape Department of Public Works is responsible for implementation of Housing Development at Tranhex. </t>
  </si>
  <si>
    <t>Western Cape Department of Public Works is responsible for implementation of Housing Development at Tranhex. BV 852/2019 Delivery towards end of September 2020</t>
  </si>
  <si>
    <t>Tender to be re-advertise expected delivery end April 2021</t>
  </si>
  <si>
    <t xml:space="preserve">Planning and design </t>
  </si>
  <si>
    <t>Completed</t>
  </si>
  <si>
    <t>Contract awarded. Delivered</t>
  </si>
  <si>
    <t>Top 10 Capital Projects till 31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</si>
</sst>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5" xfId="0" applyFont="1" applyBorder="1"/>
    <xf numFmtId="0" fontId="0" fillId="0" borderId="0" xfId="0" applyAlignment="1">
      <alignment vertical="top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165" fontId="1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top" wrapText="1"/>
    </xf>
    <xf numFmtId="167" fontId="0" fillId="0" borderId="1" xfId="1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/>
    </xf>
    <xf numFmtId="0" fontId="3" fillId="0" borderId="7" xfId="0" applyFont="1" applyBorder="1" applyAlignment="1">
      <alignment horizontal="left"/>
    </xf>
    <xf numFmtId="167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Border="1" applyAlignment="1">
      <alignment horizontal="right" vertical="top" wrapText="1"/>
    </xf>
    <xf numFmtId="0" fontId="5" fillId="0" borderId="0" xfId="0" applyFont="1"/>
    <xf numFmtId="0" fontId="0" fillId="0" borderId="0" xfId="0" applyFill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46" t="s">
        <v>0</v>
      </c>
      <c r="B1" s="46"/>
      <c r="C1" s="46"/>
      <c r="D1" s="46"/>
      <c r="E1" s="46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O16"/>
  <sheetViews>
    <sheetView tabSelected="1" view="pageBreakPreview" zoomScale="77" zoomScaleNormal="70" zoomScaleSheetLayoutView="7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2" sqref="H12"/>
    </sheetView>
  </sheetViews>
  <sheetFormatPr defaultColWidth="9.140625" defaultRowHeight="15" x14ac:dyDescent="0.25"/>
  <cols>
    <col min="1" max="1" width="5.5703125" customWidth="1"/>
    <col min="2" max="2" width="45.28515625" bestFit="1" customWidth="1"/>
    <col min="3" max="3" width="20.85546875" style="12" customWidth="1"/>
    <col min="4" max="4" width="20.7109375" style="13" customWidth="1"/>
    <col min="5" max="5" width="15.42578125" customWidth="1"/>
    <col min="6" max="6" width="15.85546875" bestFit="1" customWidth="1"/>
    <col min="7" max="8" width="19.28515625" style="32" customWidth="1"/>
    <col min="9" max="9" width="20.42578125" style="32" customWidth="1"/>
    <col min="10" max="10" width="14" customWidth="1"/>
    <col min="11" max="11" width="114" style="10" customWidth="1"/>
    <col min="12" max="12" width="35.85546875" style="10" bestFit="1" customWidth="1"/>
    <col min="13" max="13" width="40.42578125" style="10" customWidth="1"/>
    <col min="14" max="14" width="67.85546875" style="10" customWidth="1"/>
    <col min="15" max="15" width="25.42578125" customWidth="1"/>
  </cols>
  <sheetData>
    <row r="1" spans="1:15" ht="18.75" x14ac:dyDescent="0.3">
      <c r="B1" s="6" t="s">
        <v>48</v>
      </c>
      <c r="C1" s="11"/>
      <c r="D1" s="8"/>
      <c r="E1" s="5"/>
      <c r="F1" s="5"/>
      <c r="G1" s="30"/>
      <c r="H1" s="30"/>
      <c r="I1" s="30"/>
      <c r="J1" s="5"/>
      <c r="K1" s="14"/>
    </row>
    <row r="2" spans="1:15" s="19" customFormat="1" ht="60" customHeight="1" x14ac:dyDescent="0.25">
      <c r="A2" s="16" t="s">
        <v>4</v>
      </c>
      <c r="B2" s="9" t="s">
        <v>3</v>
      </c>
      <c r="C2" s="17"/>
      <c r="D2" s="18" t="s">
        <v>19</v>
      </c>
      <c r="E2" s="3" t="s">
        <v>10</v>
      </c>
      <c r="F2" s="3" t="s">
        <v>11</v>
      </c>
      <c r="G2" s="4" t="s">
        <v>12</v>
      </c>
      <c r="H2" s="3" t="s">
        <v>20</v>
      </c>
      <c r="I2" s="3" t="s">
        <v>17</v>
      </c>
      <c r="J2" s="3" t="s">
        <v>18</v>
      </c>
      <c r="K2" s="20" t="s">
        <v>16</v>
      </c>
      <c r="L2" s="21" t="s">
        <v>13</v>
      </c>
      <c r="M2" s="21" t="s">
        <v>14</v>
      </c>
      <c r="N2" s="21" t="s">
        <v>15</v>
      </c>
      <c r="O2" s="22" t="s">
        <v>34</v>
      </c>
    </row>
    <row r="3" spans="1:15" ht="30" x14ac:dyDescent="0.25">
      <c r="A3" s="23">
        <v>1</v>
      </c>
      <c r="B3" s="23" t="s">
        <v>25</v>
      </c>
      <c r="C3" s="24">
        <v>50101000041</v>
      </c>
      <c r="D3" s="25" t="s">
        <v>21</v>
      </c>
      <c r="E3" s="35">
        <v>22097000</v>
      </c>
      <c r="F3" s="35">
        <v>17000000</v>
      </c>
      <c r="G3" s="42">
        <v>3311201.56</v>
      </c>
      <c r="H3" s="43">
        <v>9916662</v>
      </c>
      <c r="I3" s="35">
        <f>G3-F3</f>
        <v>-13688798.439999999</v>
      </c>
      <c r="J3" s="36">
        <f t="shared" ref="J3:J12" si="0">IF(I3=0,"",I3/F3)*100</f>
        <v>-80.52234376470588</v>
      </c>
      <c r="K3" s="26" t="s">
        <v>43</v>
      </c>
      <c r="L3" s="26" t="s">
        <v>40</v>
      </c>
      <c r="M3" s="27"/>
      <c r="N3" s="27"/>
      <c r="O3" s="45" t="s">
        <v>35</v>
      </c>
    </row>
    <row r="4" spans="1:15" ht="60" x14ac:dyDescent="0.25">
      <c r="A4" s="23">
        <v>2</v>
      </c>
      <c r="B4" s="23" t="s">
        <v>24</v>
      </c>
      <c r="C4" s="24">
        <v>50102154361</v>
      </c>
      <c r="D4" s="25" t="s">
        <v>23</v>
      </c>
      <c r="E4" s="35">
        <v>12053101</v>
      </c>
      <c r="F4" s="35">
        <v>12053101</v>
      </c>
      <c r="G4" s="42">
        <v>1091437.03</v>
      </c>
      <c r="H4" s="43">
        <v>5000000</v>
      </c>
      <c r="I4" s="35">
        <f t="shared" ref="I4:I12" si="1">G4-F4</f>
        <v>-10961663.970000001</v>
      </c>
      <c r="J4" s="36">
        <f t="shared" si="0"/>
        <v>-90.944761601184638</v>
      </c>
      <c r="K4" s="26" t="s">
        <v>37</v>
      </c>
      <c r="L4" s="26" t="s">
        <v>36</v>
      </c>
      <c r="M4" s="27" t="s">
        <v>38</v>
      </c>
      <c r="N4" s="27" t="s">
        <v>39</v>
      </c>
      <c r="O4" s="45" t="s">
        <v>35</v>
      </c>
    </row>
    <row r="5" spans="1:15" ht="30" x14ac:dyDescent="0.25">
      <c r="A5" s="23">
        <v>3</v>
      </c>
      <c r="B5" s="23" t="s">
        <v>27</v>
      </c>
      <c r="C5" s="24">
        <v>50101000411</v>
      </c>
      <c r="D5" s="25" t="s">
        <v>21</v>
      </c>
      <c r="E5" s="35">
        <v>11646365</v>
      </c>
      <c r="F5" s="35">
        <v>0</v>
      </c>
      <c r="G5" s="42"/>
      <c r="H5" s="43">
        <v>0</v>
      </c>
      <c r="I5" s="35">
        <f t="shared" si="1"/>
        <v>0</v>
      </c>
      <c r="J5" s="36" t="e">
        <f t="shared" si="0"/>
        <v>#VALUE!</v>
      </c>
      <c r="K5" s="26" t="s">
        <v>42</v>
      </c>
      <c r="L5" s="26" t="s">
        <v>40</v>
      </c>
      <c r="M5" s="27"/>
      <c r="N5" s="27"/>
      <c r="O5" s="45" t="s">
        <v>35</v>
      </c>
    </row>
    <row r="6" spans="1:15" ht="30" x14ac:dyDescent="0.25">
      <c r="A6" s="23">
        <v>4</v>
      </c>
      <c r="B6" s="23" t="s">
        <v>26</v>
      </c>
      <c r="C6" s="24">
        <v>50101000531</v>
      </c>
      <c r="D6" s="25" t="s">
        <v>21</v>
      </c>
      <c r="E6" s="35">
        <v>6948409</v>
      </c>
      <c r="F6" s="35">
        <v>4169909</v>
      </c>
      <c r="G6" s="42"/>
      <c r="H6" s="43">
        <v>3000000</v>
      </c>
      <c r="I6" s="35">
        <f t="shared" si="1"/>
        <v>-4169909</v>
      </c>
      <c r="J6" s="36">
        <f t="shared" si="0"/>
        <v>-100</v>
      </c>
      <c r="K6" s="26" t="s">
        <v>42</v>
      </c>
      <c r="L6" s="26" t="s">
        <v>40</v>
      </c>
      <c r="M6" s="28"/>
      <c r="N6" s="27"/>
      <c r="O6" s="45" t="s">
        <v>35</v>
      </c>
    </row>
    <row r="7" spans="1:15" s="7" customFormat="1" ht="30" x14ac:dyDescent="0.25">
      <c r="A7" s="23">
        <v>5</v>
      </c>
      <c r="B7" s="23" t="s">
        <v>28</v>
      </c>
      <c r="C7" s="24">
        <v>50101000071</v>
      </c>
      <c r="D7" s="25" t="s">
        <v>21</v>
      </c>
      <c r="E7" s="35">
        <v>6000000</v>
      </c>
      <c r="F7" s="35">
        <v>0</v>
      </c>
      <c r="G7" s="42"/>
      <c r="H7" s="43">
        <v>0</v>
      </c>
      <c r="I7" s="35">
        <f>G7-F7</f>
        <v>0</v>
      </c>
      <c r="J7" s="36" t="e">
        <f>IF(I7=0,"",I7/F7)*100</f>
        <v>#VALUE!</v>
      </c>
      <c r="K7" s="26" t="s">
        <v>42</v>
      </c>
      <c r="L7" s="26" t="s">
        <v>40</v>
      </c>
      <c r="M7" s="27"/>
      <c r="N7" s="27"/>
      <c r="O7" s="45" t="s">
        <v>35</v>
      </c>
    </row>
    <row r="8" spans="1:15" s="7" customFormat="1" ht="30" x14ac:dyDescent="0.25">
      <c r="A8" s="23">
        <v>6</v>
      </c>
      <c r="B8" s="23" t="s">
        <v>29</v>
      </c>
      <c r="C8" s="24">
        <v>50101000141</v>
      </c>
      <c r="D8" s="25" t="s">
        <v>21</v>
      </c>
      <c r="E8" s="35">
        <v>6000000</v>
      </c>
      <c r="F8" s="35">
        <v>0</v>
      </c>
      <c r="G8" s="42"/>
      <c r="H8" s="43">
        <v>0</v>
      </c>
      <c r="I8" s="35">
        <f t="shared" si="1"/>
        <v>0</v>
      </c>
      <c r="J8" s="36" t="e">
        <f t="shared" si="0"/>
        <v>#VALUE!</v>
      </c>
      <c r="K8" s="26" t="s">
        <v>42</v>
      </c>
      <c r="L8" s="26" t="s">
        <v>40</v>
      </c>
      <c r="M8" s="27"/>
      <c r="N8" s="27"/>
      <c r="O8" s="45" t="s">
        <v>35</v>
      </c>
    </row>
    <row r="9" spans="1:15" ht="30" x14ac:dyDescent="0.25">
      <c r="A9" s="23">
        <v>7</v>
      </c>
      <c r="B9" s="23" t="s">
        <v>30</v>
      </c>
      <c r="C9" s="34">
        <v>50101000381</v>
      </c>
      <c r="D9" s="25" t="s">
        <v>21</v>
      </c>
      <c r="E9" s="35">
        <v>6000000</v>
      </c>
      <c r="F9" s="35">
        <v>0</v>
      </c>
      <c r="G9" s="42"/>
      <c r="H9" s="43">
        <v>0</v>
      </c>
      <c r="I9" s="35">
        <f t="shared" ref="I9" si="2">G9-F9</f>
        <v>0</v>
      </c>
      <c r="J9" s="36" t="e">
        <f t="shared" ref="J9" si="3">IF(I9=0,"",I9/F9)*100</f>
        <v>#VALUE!</v>
      </c>
      <c r="K9" s="26" t="s">
        <v>42</v>
      </c>
      <c r="L9" s="26" t="s">
        <v>40</v>
      </c>
      <c r="M9" s="27"/>
      <c r="N9" s="27"/>
      <c r="O9" s="45" t="s">
        <v>35</v>
      </c>
    </row>
    <row r="10" spans="1:15" ht="30" x14ac:dyDescent="0.25">
      <c r="A10" s="23">
        <v>8</v>
      </c>
      <c r="B10" s="23" t="s">
        <v>31</v>
      </c>
      <c r="C10" s="24">
        <v>50101000511</v>
      </c>
      <c r="D10" s="25" t="s">
        <v>21</v>
      </c>
      <c r="E10" s="35">
        <v>6000000</v>
      </c>
      <c r="F10" s="35">
        <v>0</v>
      </c>
      <c r="G10" s="42"/>
      <c r="H10" s="43">
        <v>0</v>
      </c>
      <c r="I10" s="35">
        <f>G10-F10</f>
        <v>0</v>
      </c>
      <c r="J10" s="36" t="e">
        <f>IF(I10=0,"",I10/F10)*100</f>
        <v>#VALUE!</v>
      </c>
      <c r="K10" s="26" t="s">
        <v>42</v>
      </c>
      <c r="L10" s="26" t="s">
        <v>40</v>
      </c>
      <c r="M10" s="28"/>
      <c r="N10" s="27"/>
      <c r="O10" s="45" t="s">
        <v>35</v>
      </c>
    </row>
    <row r="11" spans="1:15" ht="30" x14ac:dyDescent="0.25">
      <c r="A11" s="23">
        <v>9</v>
      </c>
      <c r="B11" s="23" t="s">
        <v>32</v>
      </c>
      <c r="C11" s="24">
        <v>50101003861</v>
      </c>
      <c r="D11" s="25" t="s">
        <v>22</v>
      </c>
      <c r="E11" s="35">
        <v>3860114</v>
      </c>
      <c r="F11" s="35">
        <v>3860114</v>
      </c>
      <c r="G11" s="42"/>
      <c r="H11" s="43">
        <v>3860114</v>
      </c>
      <c r="I11" s="35">
        <f t="shared" si="1"/>
        <v>-3860114</v>
      </c>
      <c r="J11" s="36">
        <f t="shared" si="0"/>
        <v>-100</v>
      </c>
      <c r="K11" s="27" t="s">
        <v>44</v>
      </c>
      <c r="L11" s="27" t="s">
        <v>45</v>
      </c>
      <c r="M11" s="27" t="s">
        <v>41</v>
      </c>
      <c r="N11" s="27"/>
      <c r="O11" s="45" t="s">
        <v>35</v>
      </c>
    </row>
    <row r="12" spans="1:15" ht="30" x14ac:dyDescent="0.25">
      <c r="A12" s="23">
        <v>10</v>
      </c>
      <c r="B12" s="44" t="s">
        <v>33</v>
      </c>
      <c r="C12" s="24">
        <v>50101000181</v>
      </c>
      <c r="D12" s="25" t="s">
        <v>22</v>
      </c>
      <c r="E12" s="35">
        <v>3500000</v>
      </c>
      <c r="F12" s="35">
        <v>2685276</v>
      </c>
      <c r="G12" s="42">
        <v>2685275.42</v>
      </c>
      <c r="H12" s="43">
        <v>2685275</v>
      </c>
      <c r="I12" s="35">
        <f t="shared" si="1"/>
        <v>-0.58000000007450581</v>
      </c>
      <c r="J12" s="36">
        <f t="shared" si="0"/>
        <v>-2.1599269500584139E-5</v>
      </c>
      <c r="K12" s="29" t="s">
        <v>47</v>
      </c>
      <c r="L12" s="27" t="s">
        <v>46</v>
      </c>
      <c r="M12" s="27" t="s">
        <v>41</v>
      </c>
      <c r="N12" s="27"/>
      <c r="O12" s="45" t="s">
        <v>35</v>
      </c>
    </row>
    <row r="13" spans="1:15" ht="20.100000000000001" customHeight="1" x14ac:dyDescent="0.25">
      <c r="A13" s="47" t="s">
        <v>9</v>
      </c>
      <c r="B13" s="48"/>
      <c r="C13" s="37"/>
      <c r="D13" s="38"/>
      <c r="E13" s="39">
        <f t="shared" ref="E13:F13" si="4">SUM(E3:E12)</f>
        <v>84104989</v>
      </c>
      <c r="F13" s="39">
        <f t="shared" si="4"/>
        <v>39768400</v>
      </c>
      <c r="G13" s="41">
        <f>SUM(G3:G12)</f>
        <v>7087914.0099999998</v>
      </c>
      <c r="H13" s="41">
        <f>SUM(H3:H12)</f>
        <v>24462051</v>
      </c>
      <c r="I13" s="31">
        <f>G13-F13</f>
        <v>-32680485.990000002</v>
      </c>
      <c r="J13" s="40">
        <f>IF(I13=0,"",I13/F13)*100</f>
        <v>-82.177019920338765</v>
      </c>
      <c r="K13" s="47"/>
      <c r="L13" s="52"/>
      <c r="M13" s="52"/>
      <c r="N13" s="48"/>
    </row>
    <row r="14" spans="1:15" ht="34.5" customHeight="1" x14ac:dyDescent="0.25">
      <c r="A14" s="49" t="s">
        <v>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6" spans="1:15" x14ac:dyDescent="0.25">
      <c r="I16" s="33"/>
      <c r="M16" s="15"/>
    </row>
  </sheetData>
  <sortState xmlns:xlrd2="http://schemas.microsoft.com/office/spreadsheetml/2017/richdata2" ref="B3:E6">
    <sortCondition descending="1" ref="E3:E6"/>
  </sortState>
  <mergeCells count="3">
    <mergeCell ref="A13:B13"/>
    <mergeCell ref="A14:N14"/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10" ma:contentTypeDescription="Create a new document." ma:contentTypeScope="" ma:versionID="f40bc6edd5e9e3f05db946f28f4b2dc7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deeedc5fcd3348ce9e2e8806c087b7a8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ECAC2B-AC4E-4FE6-90DF-CF77DB5FB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3A4927-6A3F-4A72-B9C6-B2368539D9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A1AF10-3BC1-41C1-8EB9-2FE725862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2021-02-03T05:41:45Z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