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vmun-my.sharepoint.com/personal/rcahill_bvm_gov_za/Documents/H-Drive/René Cahill/3. 2022-2023/12. Provincial Monthly Reports/2. Summary of Investments/"/>
    </mc:Choice>
  </mc:AlternateContent>
  <xr:revisionPtr revIDLastSave="28" documentId="8_{F76B730D-2DBC-4E29-8BDA-7ED6659E61E3}" xr6:coauthVersionLast="47" xr6:coauthVersionMax="47" xr10:uidLastSave="{8035E5D6-8EF2-44D5-89CC-5A3B67E3F1B6}"/>
  <bookViews>
    <workbookView xWindow="-120" yWindow="-120" windowWidth="19440" windowHeight="15000" xr2:uid="{00000000-000D-0000-FFFF-FFFF00000000}"/>
  </bookViews>
  <sheets>
    <sheet name="Investments Jul 2022" sheetId="1" r:id="rId1"/>
    <sheet name="Investments Aug 2022" sheetId="15" r:id="rId2"/>
    <sheet name="Investments Sep 2022" sheetId="16" r:id="rId3"/>
    <sheet name="Investments Oct 2022" sheetId="17" r:id="rId4"/>
    <sheet name="Investments Nov 2022" sheetId="18" r:id="rId5"/>
    <sheet name="Investments Dec 2022" sheetId="19" r:id="rId6"/>
    <sheet name="Investments Jan 2023" sheetId="20" r:id="rId7"/>
    <sheet name="Investments Feb 2023" sheetId="21" r:id="rId8"/>
    <sheet name="Investments Mar 2023" sheetId="22" r:id="rId9"/>
    <sheet name="Investments Apr 2023" sheetId="23" r:id="rId10"/>
    <sheet name="Investments May 2023" sheetId="24" r:id="rId11"/>
    <sheet name="Investments Jun 2023" sheetId="25" r:id="rId12"/>
  </sheets>
  <definedNames>
    <definedName name="_xlnm.Print_Area" localSheetId="0">'Investments Jul 2022'!#REF!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4" i="1" l="1"/>
  <c r="E74" i="1" s="1"/>
  <c r="M46" i="1"/>
  <c r="I28" i="1"/>
  <c r="L26" i="1"/>
  <c r="L28" i="1" s="1"/>
  <c r="K26" i="1"/>
  <c r="K28" i="1" s="1"/>
  <c r="J26" i="1"/>
  <c r="J28" i="1" s="1"/>
  <c r="I26" i="1"/>
  <c r="M24" i="1"/>
  <c r="M23" i="1"/>
  <c r="M22" i="1"/>
  <c r="M21" i="1"/>
  <c r="M20" i="1"/>
  <c r="M19" i="1"/>
  <c r="M18" i="1"/>
  <c r="M16" i="1"/>
  <c r="M15" i="1"/>
  <c r="M14" i="1"/>
  <c r="M13" i="1"/>
  <c r="M11" i="1"/>
  <c r="M10" i="1"/>
  <c r="M9" i="1"/>
  <c r="M26" i="1" s="1"/>
  <c r="M28" i="1" s="1"/>
  <c r="M7" i="1"/>
  <c r="M6" i="1"/>
</calcChain>
</file>

<file path=xl/sharedStrings.xml><?xml version="1.0" encoding="utf-8"?>
<sst xmlns="http://schemas.openxmlformats.org/spreadsheetml/2006/main" count="136" uniqueCount="101">
  <si>
    <t xml:space="preserve">Date of </t>
  </si>
  <si>
    <t>Name of</t>
  </si>
  <si>
    <t>Type of</t>
  </si>
  <si>
    <t>Account</t>
  </si>
  <si>
    <t>Interest</t>
  </si>
  <si>
    <t>Period of</t>
  </si>
  <si>
    <t>Maturity</t>
  </si>
  <si>
    <t>Interest earned</t>
  </si>
  <si>
    <t>Investment</t>
  </si>
  <si>
    <t xml:space="preserve">Balance end </t>
  </si>
  <si>
    <t>Institution</t>
  </si>
  <si>
    <t>Number</t>
  </si>
  <si>
    <t>Rate</t>
  </si>
  <si>
    <t>Date</t>
  </si>
  <si>
    <t>During the month</t>
  </si>
  <si>
    <t>Withdrawn</t>
  </si>
  <si>
    <t>SHORT TERM INVESTMENTS</t>
  </si>
  <si>
    <t xml:space="preserve"> </t>
  </si>
  <si>
    <t>NEDBANK</t>
  </si>
  <si>
    <t>Sub Total</t>
  </si>
  <si>
    <t>Total</t>
  </si>
  <si>
    <t>SOURCE OF INVESTMENT MADE</t>
  </si>
  <si>
    <t>Investment withdrawn</t>
  </si>
  <si>
    <t>Investment withdrawn not yet receited</t>
  </si>
  <si>
    <t>Receiver of Revenue Tax paid back</t>
  </si>
  <si>
    <t>Loans received</t>
  </si>
  <si>
    <t>Equitable Share</t>
  </si>
  <si>
    <t>Grants</t>
  </si>
  <si>
    <t>Housing Subsidies</t>
  </si>
  <si>
    <t>Current Account</t>
  </si>
  <si>
    <t>Appropriation of Investments</t>
  </si>
  <si>
    <t>Interest on loans</t>
  </si>
  <si>
    <t>redemption on loans</t>
  </si>
  <si>
    <t>Utilised for Capital Expenditure</t>
  </si>
  <si>
    <t>Operating Expenses</t>
  </si>
  <si>
    <t>Investment made for the month</t>
  </si>
  <si>
    <t>Interest Receiveble</t>
  </si>
  <si>
    <t>Balance as at</t>
  </si>
  <si>
    <t xml:space="preserve">Investment </t>
  </si>
  <si>
    <t>Made</t>
  </si>
  <si>
    <t>Prior Year Funds Received</t>
  </si>
  <si>
    <t>ABSA</t>
  </si>
  <si>
    <t>STANDARD</t>
  </si>
  <si>
    <t>Libraries</t>
  </si>
  <si>
    <t>ID</t>
  </si>
  <si>
    <t>UKEY</t>
  </si>
  <si>
    <t>COST CODE</t>
  </si>
  <si>
    <t>ABSA Bank</t>
  </si>
  <si>
    <t>First National Bank</t>
  </si>
  <si>
    <t>Nedbank</t>
  </si>
  <si>
    <t>Investec Bank</t>
  </si>
  <si>
    <t>Standard Bank</t>
  </si>
  <si>
    <t>Fixed Deposit</t>
  </si>
  <si>
    <t>FNB</t>
  </si>
  <si>
    <t>20170620 045708</t>
  </si>
  <si>
    <t>40101015530</t>
  </si>
  <si>
    <t>20170620 045709</t>
  </si>
  <si>
    <t>40101015531</t>
  </si>
  <si>
    <t>20170620 045710</t>
  </si>
  <si>
    <t>40101015532</t>
  </si>
  <si>
    <t>20170620 045713</t>
  </si>
  <si>
    <t>40101015540</t>
  </si>
  <si>
    <t>20170620 045714</t>
  </si>
  <si>
    <t>40101015541</t>
  </si>
  <si>
    <t>20170620 045716</t>
  </si>
  <si>
    <t>40101015542</t>
  </si>
  <si>
    <t>20170620 045718</t>
  </si>
  <si>
    <t>40101015550</t>
  </si>
  <si>
    <t>20170620 045719</t>
  </si>
  <si>
    <t>40101015551</t>
  </si>
  <si>
    <t>20170620 045720</t>
  </si>
  <si>
    <t>40101015552</t>
  </si>
  <si>
    <t>20170620 045723</t>
  </si>
  <si>
    <t>40101015560</t>
  </si>
  <si>
    <t>20170620 045724</t>
  </si>
  <si>
    <t>40101015561</t>
  </si>
  <si>
    <t>20170620 045725</t>
  </si>
  <si>
    <t>40101015562</t>
  </si>
  <si>
    <t>20170620 045767</t>
  </si>
  <si>
    <t>40101015570</t>
  </si>
  <si>
    <t>20170620 045768</t>
  </si>
  <si>
    <t>40101015571</t>
  </si>
  <si>
    <t>20170620 045769</t>
  </si>
  <si>
    <t>40101015572</t>
  </si>
  <si>
    <t>03/7881531576/308</t>
  </si>
  <si>
    <t>288460898-083</t>
  </si>
  <si>
    <t>288460898-084</t>
  </si>
  <si>
    <t>2884609898-085</t>
  </si>
  <si>
    <t>03/7881531576/309</t>
  </si>
  <si>
    <t>288460898-087</t>
  </si>
  <si>
    <t>03/7881531576/310</t>
  </si>
  <si>
    <t>03/7881531576/311</t>
  </si>
  <si>
    <t>03/7881531576/312</t>
  </si>
  <si>
    <t>03/7881531576/313</t>
  </si>
  <si>
    <t>288460898-088</t>
  </si>
  <si>
    <t>288460898-089</t>
  </si>
  <si>
    <t>03/7881531576/314</t>
  </si>
  <si>
    <t xml:space="preserve">Guarantee </t>
  </si>
  <si>
    <t>01/07/2022</t>
  </si>
  <si>
    <t>31/07/2022</t>
  </si>
  <si>
    <r>
      <rPr>
        <b/>
        <sz val="11"/>
        <rFont val="Calibri"/>
        <family val="2"/>
        <scheme val="minor"/>
      </rPr>
      <t>31 July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</si>
</sst>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mm/yy"/>
    <numFmt numFmtId="165" formatCode="_ [$R-1C09]\ * #,##0.00_ ;_ [$R-1C09]\ * \-#,##0.00_ ;_ [$R-1C09]\ * &quot;-&quot;??_ ;_ @_ "/>
    <numFmt numFmtId="167" formatCode="0.000%"/>
    <numFmt numFmtId="168" formatCode="#,##0.00;#,##0.00"/>
    <numFmt numFmtId="169" formatCode="#,##0.00_ ;\-#,##0.00\ "/>
  </numFmts>
  <fonts count="5" x14ac:knownFonts="1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FFFF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3" fillId="0" borderId="22" xfId="0" applyFont="1" applyBorder="1" applyAlignment="1">
      <alignment horizontal="center"/>
    </xf>
    <xf numFmtId="10" fontId="3" fillId="0" borderId="22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164" fontId="3" fillId="0" borderId="19" xfId="0" applyNumberFormat="1" applyFont="1" applyBorder="1" applyAlignment="1">
      <alignment horizontal="center"/>
    </xf>
    <xf numFmtId="3" fontId="3" fillId="0" borderId="22" xfId="0" applyNumberFormat="1" applyFont="1" applyBorder="1" applyAlignment="1">
      <alignment horizontal="center"/>
    </xf>
    <xf numFmtId="3" fontId="3" fillId="0" borderId="24" xfId="0" applyNumberFormat="1" applyFont="1" applyBorder="1" applyAlignment="1">
      <alignment horizontal="center"/>
    </xf>
    <xf numFmtId="0" fontId="2" fillId="0" borderId="0" xfId="0" applyFont="1"/>
    <xf numFmtId="164" fontId="3" fillId="0" borderId="25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10" fontId="3" fillId="0" borderId="26" xfId="0" applyNumberFormat="1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3" fontId="3" fillId="0" borderId="26" xfId="0" applyNumberFormat="1" applyFont="1" applyBorder="1" applyAlignment="1">
      <alignment horizontal="center"/>
    </xf>
    <xf numFmtId="3" fontId="3" fillId="0" borderId="28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0" fontId="2" fillId="0" borderId="2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2" fillId="0" borderId="17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21" xfId="0" applyFont="1" applyBorder="1"/>
    <xf numFmtId="0" fontId="2" fillId="0" borderId="5" xfId="0" applyFont="1" applyBorder="1" applyAlignment="1">
      <alignment horizontal="center"/>
    </xf>
    <xf numFmtId="3" fontId="2" fillId="0" borderId="5" xfId="0" applyNumberFormat="1" applyFont="1" applyBorder="1"/>
    <xf numFmtId="3" fontId="2" fillId="0" borderId="18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10" fontId="2" fillId="0" borderId="5" xfId="0" applyNumberFormat="1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67" fontId="2" fillId="0" borderId="5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0" fontId="2" fillId="0" borderId="12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0" fontId="2" fillId="0" borderId="12" xfId="0" applyFont="1" applyBorder="1"/>
    <xf numFmtId="3" fontId="2" fillId="0" borderId="12" xfId="0" applyNumberFormat="1" applyFont="1" applyBorder="1" applyAlignment="1">
      <alignment horizontal="center"/>
    </xf>
    <xf numFmtId="3" fontId="2" fillId="0" borderId="13" xfId="0" applyNumberFormat="1" applyFont="1" applyBorder="1" applyAlignment="1">
      <alignment horizontal="center"/>
    </xf>
    <xf numFmtId="164" fontId="3" fillId="2" borderId="7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0" fontId="3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4" fontId="3" fillId="2" borderId="8" xfId="0" applyNumberFormat="1" applyFont="1" applyFill="1" applyBorder="1" applyAlignment="1">
      <alignment horizontal="center"/>
    </xf>
    <xf numFmtId="4" fontId="3" fillId="2" borderId="9" xfId="0" applyNumberFormat="1" applyFont="1" applyFill="1" applyBorder="1" applyAlignment="1">
      <alignment horizontal="center"/>
    </xf>
    <xf numFmtId="4" fontId="3" fillId="2" borderId="10" xfId="0" applyNumberFormat="1" applyFont="1" applyFill="1" applyBorder="1" applyAlignment="1">
      <alignment horizontal="center"/>
    </xf>
    <xf numFmtId="0" fontId="4" fillId="0" borderId="0" xfId="0" applyFont="1"/>
    <xf numFmtId="3" fontId="2" fillId="0" borderId="0" xfId="0" applyNumberFormat="1" applyFont="1"/>
    <xf numFmtId="0" fontId="3" fillId="0" borderId="0" xfId="0" applyFont="1" applyAlignment="1">
      <alignment horizontal="left"/>
    </xf>
    <xf numFmtId="164" fontId="2" fillId="0" borderId="1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4" fillId="0" borderId="7" xfId="0" applyNumberFormat="1" applyFont="1" applyBorder="1" applyAlignment="1">
      <alignment horizontal="left"/>
    </xf>
    <xf numFmtId="164" fontId="4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164" fontId="2" fillId="0" borderId="7" xfId="0" applyNumberFormat="1" applyFont="1" applyBorder="1" applyAlignment="1">
      <alignment horizontal="left"/>
    </xf>
    <xf numFmtId="164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right"/>
    </xf>
    <xf numFmtId="0" fontId="2" fillId="0" borderId="7" xfId="0" applyFont="1" applyBorder="1"/>
    <xf numFmtId="165" fontId="2" fillId="0" borderId="12" xfId="0" applyNumberFormat="1" applyFont="1" applyBorder="1" applyAlignment="1">
      <alignment horizontal="right"/>
    </xf>
    <xf numFmtId="164" fontId="3" fillId="0" borderId="7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7" xfId="0" applyNumberFormat="1" applyFont="1" applyBorder="1" applyAlignment="1">
      <alignment horizontal="right"/>
    </xf>
    <xf numFmtId="164" fontId="2" fillId="0" borderId="15" xfId="0" applyNumberFormat="1" applyFont="1" applyBorder="1" applyAlignment="1">
      <alignment horizontal="left"/>
    </xf>
    <xf numFmtId="165" fontId="3" fillId="0" borderId="0" xfId="0" applyNumberFormat="1" applyFont="1" applyAlignment="1">
      <alignment horizontal="right"/>
    </xf>
    <xf numFmtId="3" fontId="3" fillId="2" borderId="9" xfId="0" applyNumberFormat="1" applyFont="1" applyFill="1" applyBorder="1" applyAlignment="1">
      <alignment horizontal="center"/>
    </xf>
    <xf numFmtId="3" fontId="2" fillId="4" borderId="5" xfId="0" applyNumberFormat="1" applyFont="1" applyFill="1" applyBorder="1" applyAlignment="1">
      <alignment horizontal="center"/>
    </xf>
    <xf numFmtId="3" fontId="3" fillId="4" borderId="21" xfId="0" applyNumberFormat="1" applyFont="1" applyFill="1" applyBorder="1" applyAlignment="1">
      <alignment horizontal="left"/>
    </xf>
    <xf numFmtId="3" fontId="3" fillId="4" borderId="0" xfId="0" applyNumberFormat="1" applyFont="1" applyFill="1" applyAlignment="1">
      <alignment horizontal="left"/>
    </xf>
    <xf numFmtId="164" fontId="2" fillId="0" borderId="31" xfId="0" applyNumberFormat="1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10" fontId="2" fillId="0" borderId="33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164" fontId="2" fillId="0" borderId="35" xfId="0" applyNumberFormat="1" applyFont="1" applyBorder="1" applyAlignment="1">
      <alignment horizontal="center"/>
    </xf>
    <xf numFmtId="4" fontId="2" fillId="0" borderId="35" xfId="0" applyNumberFormat="1" applyFont="1" applyBorder="1" applyAlignment="1">
      <alignment horizontal="center"/>
    </xf>
    <xf numFmtId="3" fontId="2" fillId="0" borderId="32" xfId="0" applyNumberFormat="1" applyFont="1" applyBorder="1" applyAlignment="1">
      <alignment horizontal="center"/>
    </xf>
    <xf numFmtId="3" fontId="2" fillId="0" borderId="35" xfId="0" applyNumberFormat="1" applyFont="1" applyBorder="1" applyAlignment="1">
      <alignment horizontal="center"/>
    </xf>
    <xf numFmtId="3" fontId="2" fillId="0" borderId="34" xfId="0" applyNumberFormat="1" applyFont="1" applyBorder="1" applyAlignment="1">
      <alignment horizontal="center"/>
    </xf>
    <xf numFmtId="164" fontId="3" fillId="3" borderId="36" xfId="0" applyNumberFormat="1" applyFont="1" applyFill="1" applyBorder="1" applyAlignment="1">
      <alignment horizontal="center"/>
    </xf>
    <xf numFmtId="0" fontId="2" fillId="3" borderId="37" xfId="0" applyFont="1" applyFill="1" applyBorder="1" applyAlignment="1">
      <alignment horizontal="center"/>
    </xf>
    <xf numFmtId="10" fontId="2" fillId="3" borderId="37" xfId="0" applyNumberFormat="1" applyFont="1" applyFill="1" applyBorder="1" applyAlignment="1">
      <alignment horizontal="center"/>
    </xf>
    <xf numFmtId="0" fontId="2" fillId="3" borderId="38" xfId="0" applyFont="1" applyFill="1" applyBorder="1" applyAlignment="1">
      <alignment horizontal="center"/>
    </xf>
    <xf numFmtId="3" fontId="3" fillId="3" borderId="39" xfId="0" applyNumberFormat="1" applyFont="1" applyFill="1" applyBorder="1" applyAlignment="1">
      <alignment horizontal="center"/>
    </xf>
    <xf numFmtId="4" fontId="3" fillId="0" borderId="37" xfId="0" applyNumberFormat="1" applyFont="1" applyBorder="1" applyAlignment="1">
      <alignment horizontal="center"/>
    </xf>
    <xf numFmtId="3" fontId="3" fillId="0" borderId="37" xfId="0" applyNumberFormat="1" applyFont="1" applyBorder="1" applyAlignment="1">
      <alignment horizontal="center"/>
    </xf>
    <xf numFmtId="3" fontId="3" fillId="0" borderId="38" xfId="0" applyNumberFormat="1" applyFont="1" applyBorder="1" applyAlignment="1">
      <alignment horizontal="center"/>
    </xf>
    <xf numFmtId="3" fontId="2" fillId="0" borderId="40" xfId="0" quotePrefix="1" applyNumberFormat="1" applyFont="1" applyBorder="1" applyAlignment="1">
      <alignment horizontal="center"/>
    </xf>
    <xf numFmtId="0" fontId="2" fillId="0" borderId="41" xfId="0" quotePrefix="1" applyFont="1" applyBorder="1" applyAlignment="1">
      <alignment horizontal="center"/>
    </xf>
    <xf numFmtId="3" fontId="2" fillId="0" borderId="41" xfId="0" quotePrefix="1" applyNumberFormat="1" applyFont="1" applyBorder="1" applyAlignment="1">
      <alignment horizontal="center"/>
    </xf>
    <xf numFmtId="0" fontId="2" fillId="0" borderId="32" xfId="0" quotePrefix="1" applyFont="1" applyBorder="1" applyAlignment="1">
      <alignment horizontal="center"/>
    </xf>
    <xf numFmtId="3" fontId="2" fillId="0" borderId="32" xfId="0" quotePrefix="1" applyNumberFormat="1" applyFont="1" applyBorder="1" applyAlignment="1">
      <alignment horizontal="center"/>
    </xf>
    <xf numFmtId="0" fontId="2" fillId="0" borderId="40" xfId="0" quotePrefix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168" fontId="2" fillId="0" borderId="5" xfId="0" applyNumberFormat="1" applyFont="1" applyBorder="1" applyAlignment="1">
      <alignment horizontal="center"/>
    </xf>
    <xf numFmtId="168" fontId="2" fillId="0" borderId="32" xfId="0" applyNumberFormat="1" applyFont="1" applyBorder="1" applyAlignment="1">
      <alignment horizontal="center"/>
    </xf>
    <xf numFmtId="168" fontId="2" fillId="0" borderId="40" xfId="0" applyNumberFormat="1" applyFont="1" applyBorder="1" applyAlignment="1">
      <alignment horizontal="center"/>
    </xf>
    <xf numFmtId="168" fontId="2" fillId="0" borderId="41" xfId="0" applyNumberFormat="1" applyFont="1" applyBorder="1" applyAlignment="1">
      <alignment horizontal="center"/>
    </xf>
    <xf numFmtId="168" fontId="4" fillId="0" borderId="42" xfId="0" applyNumberFormat="1" applyFont="1" applyBorder="1" applyAlignment="1">
      <alignment horizontal="center"/>
    </xf>
    <xf numFmtId="0" fontId="2" fillId="0" borderId="32" xfId="0" applyFont="1" applyBorder="1"/>
    <xf numFmtId="3" fontId="2" fillId="0" borderId="0" xfId="0" quotePrefix="1" applyNumberFormat="1" applyFont="1" applyAlignment="1">
      <alignment horizontal="right"/>
    </xf>
    <xf numFmtId="3" fontId="2" fillId="0" borderId="21" xfId="0" applyNumberFormat="1" applyFont="1" applyBorder="1" applyAlignment="1">
      <alignment horizontal="center"/>
    </xf>
    <xf numFmtId="3" fontId="3" fillId="0" borderId="32" xfId="0" applyNumberFormat="1" applyFont="1" applyBorder="1" applyAlignment="1">
      <alignment horizontal="center" vertical="center"/>
    </xf>
    <xf numFmtId="3" fontId="3" fillId="0" borderId="40" xfId="0" applyNumberFormat="1" applyFont="1" applyBorder="1" applyAlignment="1">
      <alignment horizontal="center" vertical="center"/>
    </xf>
    <xf numFmtId="3" fontId="3" fillId="0" borderId="41" xfId="0" applyNumberFormat="1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164" fontId="4" fillId="4" borderId="29" xfId="0" applyNumberFormat="1" applyFont="1" applyFill="1" applyBorder="1" applyAlignment="1">
      <alignment horizontal="left"/>
    </xf>
    <xf numFmtId="164" fontId="4" fillId="4" borderId="30" xfId="0" applyNumberFormat="1" applyFont="1" applyFill="1" applyBorder="1" applyAlignment="1">
      <alignment horizontal="left"/>
    </xf>
    <xf numFmtId="164" fontId="4" fillId="4" borderId="18" xfId="0" applyNumberFormat="1" applyFont="1" applyFill="1" applyBorder="1" applyAlignment="1">
      <alignment horizontal="left"/>
    </xf>
    <xf numFmtId="3" fontId="3" fillId="0" borderId="32" xfId="0" applyNumberFormat="1" applyFont="1" applyBorder="1" applyAlignment="1">
      <alignment horizontal="center" vertical="center" wrapText="1"/>
    </xf>
    <xf numFmtId="3" fontId="3" fillId="0" borderId="40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169" fontId="3" fillId="0" borderId="16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8"/>
  <sheetViews>
    <sheetView tabSelected="1" zoomScale="75" zoomScaleNormal="75" workbookViewId="0"/>
  </sheetViews>
  <sheetFormatPr defaultRowHeight="15" x14ac:dyDescent="0.25"/>
  <cols>
    <col min="1" max="1" width="12.5703125" style="7" customWidth="1"/>
    <col min="2" max="2" width="20.28515625" style="7" customWidth="1"/>
    <col min="3" max="3" width="14.42578125" style="7" customWidth="1"/>
    <col min="4" max="4" width="16.85546875" style="7" bestFit="1" customWidth="1"/>
    <col min="5" max="5" width="22.7109375" style="7" bestFit="1" customWidth="1"/>
    <col min="6" max="6" width="11.28515625" style="7" customWidth="1"/>
    <col min="7" max="7" width="14.28515625" style="7" customWidth="1"/>
    <col min="8" max="8" width="12" style="7" bestFit="1" customWidth="1"/>
    <col min="9" max="9" width="21.7109375" style="7" customWidth="1"/>
    <col min="10" max="10" width="21.5703125" style="7" customWidth="1"/>
    <col min="11" max="12" width="20.5703125" style="37" customWidth="1"/>
    <col min="13" max="13" width="22.7109375" style="34" customWidth="1"/>
    <col min="14" max="16384" width="9.140625" style="7"/>
  </cols>
  <sheetData>
    <row r="1" spans="1:13" x14ac:dyDescent="0.25">
      <c r="A1" s="4" t="s">
        <v>0</v>
      </c>
      <c r="B1" s="1" t="s">
        <v>1</v>
      </c>
      <c r="C1" s="1" t="s">
        <v>8</v>
      </c>
      <c r="D1" s="1" t="s">
        <v>2</v>
      </c>
      <c r="E1" s="1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5" t="s">
        <v>37</v>
      </c>
      <c r="K1" s="5" t="s">
        <v>8</v>
      </c>
      <c r="L1" s="5" t="s">
        <v>38</v>
      </c>
      <c r="M1" s="6" t="s">
        <v>9</v>
      </c>
    </row>
    <row r="2" spans="1:13" ht="15.75" thickBot="1" x14ac:dyDescent="0.3">
      <c r="A2" s="8" t="s">
        <v>8</v>
      </c>
      <c r="B2" s="9" t="s">
        <v>10</v>
      </c>
      <c r="C2" s="9" t="s">
        <v>44</v>
      </c>
      <c r="D2" s="9" t="s">
        <v>8</v>
      </c>
      <c r="E2" s="9" t="s">
        <v>11</v>
      </c>
      <c r="F2" s="10" t="s">
        <v>12</v>
      </c>
      <c r="G2" s="11" t="s">
        <v>8</v>
      </c>
      <c r="H2" s="8" t="s">
        <v>13</v>
      </c>
      <c r="I2" s="12" t="s">
        <v>14</v>
      </c>
      <c r="J2" s="12" t="s">
        <v>98</v>
      </c>
      <c r="K2" s="12" t="s">
        <v>39</v>
      </c>
      <c r="L2" s="12" t="s">
        <v>15</v>
      </c>
      <c r="M2" s="13" t="s">
        <v>99</v>
      </c>
    </row>
    <row r="3" spans="1:13" x14ac:dyDescent="0.25">
      <c r="A3" s="14"/>
      <c r="B3" s="15"/>
      <c r="C3" s="15"/>
      <c r="D3" s="15"/>
      <c r="E3" s="15"/>
      <c r="F3" s="16"/>
      <c r="G3" s="17"/>
      <c r="H3" s="14"/>
      <c r="I3" s="18"/>
      <c r="J3" s="18"/>
      <c r="K3" s="19"/>
      <c r="L3" s="18"/>
      <c r="M3" s="20"/>
    </row>
    <row r="4" spans="1:13" x14ac:dyDescent="0.25">
      <c r="A4" s="116" t="s">
        <v>16</v>
      </c>
      <c r="B4" s="117"/>
      <c r="C4" s="117"/>
      <c r="D4" s="117"/>
      <c r="E4" s="117"/>
      <c r="F4" s="117"/>
      <c r="G4" s="117"/>
      <c r="H4" s="118"/>
      <c r="I4" s="74"/>
      <c r="J4" s="75"/>
      <c r="K4" s="76"/>
      <c r="L4" s="76"/>
      <c r="M4" s="76"/>
    </row>
    <row r="5" spans="1:13" x14ac:dyDescent="0.25">
      <c r="A5" s="21"/>
      <c r="B5" s="22"/>
      <c r="C5" s="22"/>
      <c r="D5" s="22"/>
      <c r="E5" s="22"/>
      <c r="F5" s="22"/>
      <c r="G5" s="23"/>
      <c r="H5" s="21"/>
      <c r="I5" s="24"/>
      <c r="J5" s="25"/>
      <c r="K5" s="26"/>
      <c r="L5" s="27"/>
      <c r="M5" s="28"/>
    </row>
    <row r="6" spans="1:13" x14ac:dyDescent="0.25">
      <c r="A6" s="100">
        <v>44525</v>
      </c>
      <c r="B6" s="24" t="s">
        <v>18</v>
      </c>
      <c r="C6" s="24">
        <v>437</v>
      </c>
      <c r="D6" s="24" t="s">
        <v>52</v>
      </c>
      <c r="E6" s="24" t="s">
        <v>84</v>
      </c>
      <c r="F6" s="30">
        <v>5.3999999999999999E-2</v>
      </c>
      <c r="G6" s="31">
        <v>242</v>
      </c>
      <c r="H6" s="29">
        <v>44767</v>
      </c>
      <c r="I6" s="101">
        <v>17753.424657534248</v>
      </c>
      <c r="J6" s="83">
        <v>5000000</v>
      </c>
      <c r="K6" s="109"/>
      <c r="L6" s="83">
        <v>5000000</v>
      </c>
      <c r="M6" s="28">
        <f>J6+K6-L6</f>
        <v>0</v>
      </c>
    </row>
    <row r="7" spans="1:13" x14ac:dyDescent="0.25">
      <c r="A7" s="100">
        <v>44525</v>
      </c>
      <c r="B7" s="24" t="s">
        <v>42</v>
      </c>
      <c r="C7" s="24">
        <v>438</v>
      </c>
      <c r="D7" s="24" t="s">
        <v>52</v>
      </c>
      <c r="E7" s="24" t="s">
        <v>85</v>
      </c>
      <c r="F7" s="32">
        <v>5.5750000000000001E-2</v>
      </c>
      <c r="G7" s="31">
        <v>272</v>
      </c>
      <c r="H7" s="29">
        <v>44797</v>
      </c>
      <c r="I7" s="101">
        <v>23674.657534246577</v>
      </c>
      <c r="J7" s="83">
        <v>5000000</v>
      </c>
      <c r="K7" s="109"/>
      <c r="L7" s="83"/>
      <c r="M7" s="28">
        <f>J7+K7-L7</f>
        <v>5000000</v>
      </c>
    </row>
    <row r="8" spans="1:13" x14ac:dyDescent="0.25">
      <c r="A8" s="77"/>
      <c r="B8" s="78"/>
      <c r="C8" s="78"/>
      <c r="D8" s="78"/>
      <c r="E8" s="78"/>
      <c r="F8" s="79"/>
      <c r="G8" s="80"/>
      <c r="H8" s="81"/>
      <c r="I8" s="24"/>
      <c r="J8" s="83"/>
      <c r="K8" s="84"/>
      <c r="L8" s="83"/>
      <c r="M8" s="28"/>
    </row>
    <row r="9" spans="1:13" x14ac:dyDescent="0.25">
      <c r="A9" s="100">
        <v>44588</v>
      </c>
      <c r="B9" s="24" t="s">
        <v>42</v>
      </c>
      <c r="C9" s="24">
        <v>441</v>
      </c>
      <c r="D9" s="24" t="s">
        <v>52</v>
      </c>
      <c r="E9" s="24" t="s">
        <v>86</v>
      </c>
      <c r="F9" s="32">
        <v>5.3999999999999999E-2</v>
      </c>
      <c r="G9" s="31">
        <v>182</v>
      </c>
      <c r="H9" s="29">
        <v>44770</v>
      </c>
      <c r="I9" s="101">
        <v>19972.602739726026</v>
      </c>
      <c r="J9" s="83">
        <v>5000000</v>
      </c>
      <c r="K9" s="109"/>
      <c r="L9" s="83">
        <v>5000000</v>
      </c>
      <c r="M9" s="28">
        <f>J9+K9-L9</f>
        <v>0</v>
      </c>
    </row>
    <row r="10" spans="1:13" x14ac:dyDescent="0.25">
      <c r="A10" s="100">
        <v>44588</v>
      </c>
      <c r="B10" s="24" t="s">
        <v>42</v>
      </c>
      <c r="C10" s="24">
        <v>442</v>
      </c>
      <c r="D10" s="24" t="s">
        <v>52</v>
      </c>
      <c r="E10" s="24" t="s">
        <v>87</v>
      </c>
      <c r="F10" s="32">
        <v>5.6000000000000001E-2</v>
      </c>
      <c r="G10" s="31">
        <v>214</v>
      </c>
      <c r="H10" s="29">
        <v>44802</v>
      </c>
      <c r="I10" s="101">
        <v>23780.821917808218</v>
      </c>
      <c r="J10" s="83">
        <v>5000000</v>
      </c>
      <c r="K10" s="109"/>
      <c r="L10" s="83"/>
      <c r="M10" s="28">
        <f>J10+K10-L10</f>
        <v>5000000</v>
      </c>
    </row>
    <row r="11" spans="1:13" x14ac:dyDescent="0.25">
      <c r="A11" s="100">
        <v>44588</v>
      </c>
      <c r="B11" s="24" t="s">
        <v>18</v>
      </c>
      <c r="C11" s="24">
        <v>443</v>
      </c>
      <c r="D11" s="24" t="s">
        <v>52</v>
      </c>
      <c r="E11" s="24" t="s">
        <v>88</v>
      </c>
      <c r="F11" s="30">
        <v>5.8000000000000003E-2</v>
      </c>
      <c r="G11" s="31">
        <v>243</v>
      </c>
      <c r="H11" s="29">
        <v>44831</v>
      </c>
      <c r="I11" s="101">
        <v>24630.136986301372</v>
      </c>
      <c r="J11" s="83">
        <v>5000000</v>
      </c>
      <c r="K11" s="109"/>
      <c r="L11" s="83"/>
      <c r="M11" s="28">
        <f>J11+K11-L11</f>
        <v>5000000</v>
      </c>
    </row>
    <row r="12" spans="1:13" x14ac:dyDescent="0.25">
      <c r="A12" s="77"/>
      <c r="B12" s="78"/>
      <c r="C12" s="78"/>
      <c r="D12" s="78"/>
      <c r="E12" s="78"/>
      <c r="F12" s="79"/>
      <c r="G12" s="80"/>
      <c r="H12" s="81"/>
      <c r="I12" s="24"/>
      <c r="J12" s="83"/>
      <c r="K12" s="84"/>
      <c r="L12" s="83"/>
      <c r="M12" s="28"/>
    </row>
    <row r="13" spans="1:13" x14ac:dyDescent="0.25">
      <c r="A13" s="100">
        <v>44616</v>
      </c>
      <c r="B13" s="24" t="s">
        <v>42</v>
      </c>
      <c r="C13" s="24">
        <v>444</v>
      </c>
      <c r="D13" s="24" t="s">
        <v>52</v>
      </c>
      <c r="E13" s="24" t="s">
        <v>89</v>
      </c>
      <c r="F13" s="32">
        <v>5.8500000000000003E-2</v>
      </c>
      <c r="G13" s="31">
        <v>214</v>
      </c>
      <c r="H13" s="29">
        <v>44830</v>
      </c>
      <c r="I13" s="101">
        <v>24842.465753424658</v>
      </c>
      <c r="J13" s="83">
        <v>5000000</v>
      </c>
      <c r="K13" s="109"/>
      <c r="L13" s="83"/>
      <c r="M13" s="28">
        <f>J13+K13-L13</f>
        <v>5000000</v>
      </c>
    </row>
    <row r="14" spans="1:13" x14ac:dyDescent="0.25">
      <c r="A14" s="100">
        <v>44616</v>
      </c>
      <c r="B14" s="24" t="s">
        <v>18</v>
      </c>
      <c r="C14" s="24">
        <v>445</v>
      </c>
      <c r="D14" s="24" t="s">
        <v>52</v>
      </c>
      <c r="E14" s="24" t="s">
        <v>90</v>
      </c>
      <c r="F14" s="30">
        <v>5.8999999999999997E-2</v>
      </c>
      <c r="G14" s="31">
        <v>214</v>
      </c>
      <c r="H14" s="29">
        <v>44830</v>
      </c>
      <c r="I14" s="101">
        <v>25054.794520547945</v>
      </c>
      <c r="J14" s="83">
        <v>5000000</v>
      </c>
      <c r="K14" s="109"/>
      <c r="L14" s="83"/>
      <c r="M14" s="28">
        <f>J14+K14-L14</f>
        <v>5000000</v>
      </c>
    </row>
    <row r="15" spans="1:13" x14ac:dyDescent="0.25">
      <c r="A15" s="100">
        <v>44616</v>
      </c>
      <c r="B15" s="24" t="s">
        <v>41</v>
      </c>
      <c r="C15" s="24">
        <v>446</v>
      </c>
      <c r="D15" s="24" t="s">
        <v>52</v>
      </c>
      <c r="E15" s="24">
        <v>2080268458</v>
      </c>
      <c r="F15" s="30">
        <v>5.6599999999999998E-2</v>
      </c>
      <c r="G15" s="31">
        <v>215</v>
      </c>
      <c r="H15" s="29">
        <v>44831</v>
      </c>
      <c r="I15" s="101">
        <v>24035.616438356163</v>
      </c>
      <c r="J15" s="83">
        <v>5000000</v>
      </c>
      <c r="K15" s="109"/>
      <c r="L15" s="83"/>
      <c r="M15" s="28">
        <f>J15+K15-L15</f>
        <v>5000000</v>
      </c>
    </row>
    <row r="16" spans="1:13" x14ac:dyDescent="0.25">
      <c r="A16" s="100">
        <v>44616</v>
      </c>
      <c r="B16" s="24" t="s">
        <v>18</v>
      </c>
      <c r="C16" s="24">
        <v>447</v>
      </c>
      <c r="D16" s="24" t="s">
        <v>52</v>
      </c>
      <c r="E16" s="24" t="s">
        <v>91</v>
      </c>
      <c r="F16" s="30">
        <v>6.0499999999999998E-2</v>
      </c>
      <c r="G16" s="31">
        <v>242</v>
      </c>
      <c r="H16" s="29">
        <v>44858</v>
      </c>
      <c r="I16" s="101">
        <v>25691.780821917808</v>
      </c>
      <c r="J16" s="83">
        <v>5000000</v>
      </c>
      <c r="K16" s="109"/>
      <c r="L16" s="83"/>
      <c r="M16" s="28">
        <f>J16+K16-L16</f>
        <v>5000000</v>
      </c>
    </row>
    <row r="17" spans="1:13" x14ac:dyDescent="0.25">
      <c r="A17" s="77"/>
      <c r="B17" s="78"/>
      <c r="C17" s="78"/>
      <c r="D17" s="78"/>
      <c r="E17" s="78"/>
      <c r="F17" s="79"/>
      <c r="G17" s="80"/>
      <c r="H17" s="81"/>
      <c r="I17" s="24"/>
      <c r="J17" s="83"/>
      <c r="K17" s="84"/>
      <c r="L17" s="83"/>
      <c r="M17" s="28"/>
    </row>
    <row r="18" spans="1:13" x14ac:dyDescent="0.25">
      <c r="A18" s="100">
        <v>44649</v>
      </c>
      <c r="B18" s="24" t="s">
        <v>53</v>
      </c>
      <c r="C18" s="24">
        <v>448</v>
      </c>
      <c r="D18" s="24" t="s">
        <v>52</v>
      </c>
      <c r="E18" s="24">
        <v>74942029064</v>
      </c>
      <c r="F18" s="30">
        <v>5.3999999999999999E-2</v>
      </c>
      <c r="G18" s="31">
        <v>153</v>
      </c>
      <c r="H18" s="29">
        <v>44802</v>
      </c>
      <c r="I18" s="101">
        <v>22931.506849315068</v>
      </c>
      <c r="J18" s="83">
        <v>5000000</v>
      </c>
      <c r="K18" s="109"/>
      <c r="L18" s="83"/>
      <c r="M18" s="28">
        <f t="shared" ref="M18:M24" si="0">J18+K18-L18</f>
        <v>5000000</v>
      </c>
    </row>
    <row r="19" spans="1:13" x14ac:dyDescent="0.25">
      <c r="A19" s="100">
        <v>44649</v>
      </c>
      <c r="B19" s="24" t="s">
        <v>41</v>
      </c>
      <c r="C19" s="24">
        <v>449</v>
      </c>
      <c r="D19" s="24" t="s">
        <v>52</v>
      </c>
      <c r="E19" s="24">
        <v>2080331271</v>
      </c>
      <c r="F19" s="30">
        <v>5.8200000000000002E-2</v>
      </c>
      <c r="G19" s="31">
        <v>181</v>
      </c>
      <c r="H19" s="29">
        <v>44830</v>
      </c>
      <c r="I19" s="101">
        <v>49430.136986301368</v>
      </c>
      <c r="J19" s="83">
        <v>10000000</v>
      </c>
      <c r="K19" s="109"/>
      <c r="L19" s="83"/>
      <c r="M19" s="28">
        <f t="shared" si="0"/>
        <v>10000000</v>
      </c>
    </row>
    <row r="20" spans="1:13" x14ac:dyDescent="0.25">
      <c r="A20" s="100">
        <v>44649</v>
      </c>
      <c r="B20" s="24" t="s">
        <v>18</v>
      </c>
      <c r="C20" s="24">
        <v>450</v>
      </c>
      <c r="D20" s="24" t="s">
        <v>52</v>
      </c>
      <c r="E20" s="24" t="s">
        <v>92</v>
      </c>
      <c r="F20" s="30">
        <v>6.0499999999999998E-2</v>
      </c>
      <c r="G20" s="31">
        <v>184</v>
      </c>
      <c r="H20" s="29">
        <v>44833</v>
      </c>
      <c r="I20" s="101">
        <v>51383.561643835616</v>
      </c>
      <c r="J20" s="83">
        <v>10000000</v>
      </c>
      <c r="K20" s="109"/>
      <c r="L20" s="83"/>
      <c r="M20" s="28">
        <f t="shared" si="0"/>
        <v>10000000</v>
      </c>
    </row>
    <row r="21" spans="1:13" x14ac:dyDescent="0.25">
      <c r="A21" s="100">
        <v>44649</v>
      </c>
      <c r="B21" s="24" t="s">
        <v>18</v>
      </c>
      <c r="C21" s="24">
        <v>451</v>
      </c>
      <c r="D21" s="24" t="s">
        <v>52</v>
      </c>
      <c r="E21" s="24" t="s">
        <v>93</v>
      </c>
      <c r="F21" s="30">
        <v>6.25E-2</v>
      </c>
      <c r="G21" s="31">
        <v>216</v>
      </c>
      <c r="H21" s="29">
        <v>44865</v>
      </c>
      <c r="I21" s="101">
        <v>26541.095890410958</v>
      </c>
      <c r="J21" s="83">
        <v>5000000</v>
      </c>
      <c r="K21" s="109"/>
      <c r="L21" s="83"/>
      <c r="M21" s="28">
        <f t="shared" si="0"/>
        <v>5000000</v>
      </c>
    </row>
    <row r="22" spans="1:13" x14ac:dyDescent="0.25">
      <c r="A22" s="100">
        <v>44649</v>
      </c>
      <c r="B22" s="24" t="s">
        <v>42</v>
      </c>
      <c r="C22" s="24">
        <v>452</v>
      </c>
      <c r="D22" s="24" t="s">
        <v>52</v>
      </c>
      <c r="E22" s="24" t="s">
        <v>94</v>
      </c>
      <c r="F22" s="32">
        <v>6.1499999999999999E-2</v>
      </c>
      <c r="G22" s="31">
        <v>216</v>
      </c>
      <c r="H22" s="29">
        <v>44865</v>
      </c>
      <c r="I22" s="101">
        <v>26116.438356164384</v>
      </c>
      <c r="J22" s="83">
        <v>5000000</v>
      </c>
      <c r="K22" s="109"/>
      <c r="L22" s="83"/>
      <c r="M22" s="28">
        <f t="shared" si="0"/>
        <v>5000000</v>
      </c>
    </row>
    <row r="23" spans="1:13" x14ac:dyDescent="0.25">
      <c r="A23" s="100">
        <v>44649</v>
      </c>
      <c r="B23" s="24" t="s">
        <v>42</v>
      </c>
      <c r="C23" s="24">
        <v>453</v>
      </c>
      <c r="D23" s="24" t="s">
        <v>52</v>
      </c>
      <c r="E23" s="24" t="s">
        <v>95</v>
      </c>
      <c r="F23" s="32">
        <v>6.3500000000000001E-2</v>
      </c>
      <c r="G23" s="31">
        <v>245</v>
      </c>
      <c r="H23" s="29">
        <v>44894</v>
      </c>
      <c r="I23" s="101">
        <v>26965.753424657534</v>
      </c>
      <c r="J23" s="83">
        <v>5000000</v>
      </c>
      <c r="K23" s="109"/>
      <c r="L23" s="83"/>
      <c r="M23" s="28">
        <f t="shared" si="0"/>
        <v>5000000</v>
      </c>
    </row>
    <row r="24" spans="1:13" x14ac:dyDescent="0.25">
      <c r="A24" s="100">
        <v>44649</v>
      </c>
      <c r="B24" s="24" t="s">
        <v>18</v>
      </c>
      <c r="C24" s="24">
        <v>454</v>
      </c>
      <c r="D24" s="24" t="s">
        <v>52</v>
      </c>
      <c r="E24" s="24" t="s">
        <v>96</v>
      </c>
      <c r="F24" s="30">
        <v>6.6000000000000003E-2</v>
      </c>
      <c r="G24" s="31">
        <v>275</v>
      </c>
      <c r="H24" s="29">
        <v>44924</v>
      </c>
      <c r="I24" s="101">
        <v>28027.397260273974</v>
      </c>
      <c r="J24" s="83">
        <v>5000000</v>
      </c>
      <c r="K24" s="109"/>
      <c r="L24" s="83"/>
      <c r="M24" s="28">
        <f t="shared" si="0"/>
        <v>5000000</v>
      </c>
    </row>
    <row r="25" spans="1:13" ht="15.75" thickBot="1" x14ac:dyDescent="0.3">
      <c r="A25" s="77"/>
      <c r="B25" s="78"/>
      <c r="C25" s="78"/>
      <c r="D25" s="78"/>
      <c r="E25" s="78"/>
      <c r="F25" s="79"/>
      <c r="G25" s="80"/>
      <c r="H25" s="81"/>
      <c r="I25" s="82"/>
      <c r="J25" s="83"/>
      <c r="K25" s="84"/>
      <c r="L25" s="83"/>
      <c r="M25" s="85"/>
    </row>
    <row r="26" spans="1:13" ht="15.75" thickBot="1" x14ac:dyDescent="0.3">
      <c r="A26" s="86" t="s">
        <v>19</v>
      </c>
      <c r="B26" s="87" t="s">
        <v>17</v>
      </c>
      <c r="C26" s="87"/>
      <c r="D26" s="87"/>
      <c r="E26" s="87"/>
      <c r="F26" s="88"/>
      <c r="G26" s="89"/>
      <c r="H26" s="90" t="s">
        <v>17</v>
      </c>
      <c r="I26" s="91">
        <f>SUM(I5:I25)</f>
        <v>440832.19178082189</v>
      </c>
      <c r="J26" s="92">
        <f>SUM(J5:J25)</f>
        <v>90000000</v>
      </c>
      <c r="K26" s="92">
        <f>SUM(K5:K25)</f>
        <v>0</v>
      </c>
      <c r="L26" s="92">
        <f>SUM(L5:L25)</f>
        <v>10000000</v>
      </c>
      <c r="M26" s="93">
        <f>SUM(M5:M25)</f>
        <v>80000000</v>
      </c>
    </row>
    <row r="27" spans="1:13" ht="15.75" thickBot="1" x14ac:dyDescent="0.3">
      <c r="A27" s="38"/>
      <c r="B27" s="39"/>
      <c r="C27" s="39"/>
      <c r="D27" s="39"/>
      <c r="E27" s="39"/>
      <c r="F27" s="40"/>
      <c r="G27" s="39"/>
      <c r="H27" s="41"/>
      <c r="I27" s="42"/>
      <c r="J27" s="43"/>
      <c r="K27" s="43"/>
      <c r="L27" s="43"/>
      <c r="M27" s="44"/>
    </row>
    <row r="28" spans="1:13" ht="15.75" thickBot="1" x14ac:dyDescent="0.3">
      <c r="A28" s="45" t="s">
        <v>20</v>
      </c>
      <c r="B28" s="46"/>
      <c r="C28" s="46"/>
      <c r="D28" s="46"/>
      <c r="E28" s="46"/>
      <c r="F28" s="47"/>
      <c r="G28" s="46" t="s">
        <v>17</v>
      </c>
      <c r="H28" s="48" t="s">
        <v>17</v>
      </c>
      <c r="I28" s="49">
        <f t="shared" ref="I28:M28" si="1">I26</f>
        <v>440832.19178082189</v>
      </c>
      <c r="J28" s="50">
        <f t="shared" si="1"/>
        <v>90000000</v>
      </c>
      <c r="K28" s="73">
        <f t="shared" si="1"/>
        <v>0</v>
      </c>
      <c r="L28" s="73">
        <f t="shared" si="1"/>
        <v>10000000</v>
      </c>
      <c r="M28" s="51">
        <f t="shared" si="1"/>
        <v>80000000</v>
      </c>
    </row>
    <row r="29" spans="1:13" x14ac:dyDescent="0.25">
      <c r="A29" s="36"/>
      <c r="B29" s="34"/>
      <c r="C29" s="34"/>
      <c r="D29" s="34"/>
      <c r="E29" s="34"/>
      <c r="F29" s="35"/>
      <c r="G29" s="34"/>
      <c r="H29" s="36"/>
      <c r="J29" s="37"/>
      <c r="M29" s="37"/>
    </row>
    <row r="30" spans="1:13" x14ac:dyDescent="0.25">
      <c r="A30" s="36"/>
      <c r="B30" s="34"/>
      <c r="C30" s="34"/>
      <c r="D30" s="34"/>
      <c r="E30" s="34"/>
      <c r="F30" s="35"/>
      <c r="G30" s="34"/>
      <c r="H30" s="36"/>
      <c r="J30" s="107"/>
      <c r="K30" s="33" t="s">
        <v>45</v>
      </c>
      <c r="L30" s="33" t="s">
        <v>46</v>
      </c>
      <c r="M30" s="102"/>
    </row>
    <row r="31" spans="1:13" x14ac:dyDescent="0.25">
      <c r="B31" s="52"/>
      <c r="C31" s="52"/>
      <c r="G31" s="52"/>
      <c r="H31" s="52"/>
      <c r="I31" s="53"/>
      <c r="J31" s="110" t="s">
        <v>47</v>
      </c>
      <c r="K31" s="97" t="s">
        <v>54</v>
      </c>
      <c r="L31" s="98" t="s">
        <v>55</v>
      </c>
      <c r="M31" s="103">
        <v>25000000</v>
      </c>
    </row>
    <row r="32" spans="1:13" x14ac:dyDescent="0.25">
      <c r="B32" s="52"/>
      <c r="C32" s="52"/>
      <c r="G32" s="52"/>
      <c r="H32" s="52"/>
      <c r="I32" s="53"/>
      <c r="J32" s="111"/>
      <c r="K32" s="99" t="s">
        <v>56</v>
      </c>
      <c r="L32" s="94" t="s">
        <v>57</v>
      </c>
      <c r="M32" s="104">
        <v>30000000</v>
      </c>
    </row>
    <row r="33" spans="2:13" x14ac:dyDescent="0.25">
      <c r="B33" s="52"/>
      <c r="C33" s="52"/>
      <c r="G33" s="52"/>
      <c r="H33" s="52"/>
      <c r="I33" s="53"/>
      <c r="J33" s="112"/>
      <c r="K33" s="95" t="s">
        <v>58</v>
      </c>
      <c r="L33" s="96" t="s">
        <v>59</v>
      </c>
      <c r="M33" s="105">
        <v>-40000000</v>
      </c>
    </row>
    <row r="34" spans="2:13" x14ac:dyDescent="0.25">
      <c r="B34" s="52"/>
      <c r="C34" s="52"/>
      <c r="G34" s="52"/>
      <c r="H34" s="52"/>
      <c r="I34" s="53"/>
      <c r="J34" s="119" t="s">
        <v>48</v>
      </c>
      <c r="K34" s="97" t="s">
        <v>60</v>
      </c>
      <c r="L34" s="98" t="s">
        <v>61</v>
      </c>
      <c r="M34" s="103">
        <v>10000000</v>
      </c>
    </row>
    <row r="35" spans="2:13" x14ac:dyDescent="0.25">
      <c r="B35" s="52"/>
      <c r="C35" s="52"/>
      <c r="G35" s="52"/>
      <c r="H35" s="52"/>
      <c r="I35" s="53"/>
      <c r="J35" s="120"/>
      <c r="K35" s="99" t="s">
        <v>62</v>
      </c>
      <c r="L35" s="94" t="s">
        <v>63</v>
      </c>
      <c r="M35" s="104">
        <v>30000000</v>
      </c>
    </row>
    <row r="36" spans="2:13" x14ac:dyDescent="0.25">
      <c r="B36" s="52"/>
      <c r="C36" s="52"/>
      <c r="G36" s="52"/>
      <c r="H36" s="52"/>
      <c r="I36" s="53"/>
      <c r="J36" s="121"/>
      <c r="K36" s="95" t="s">
        <v>64</v>
      </c>
      <c r="L36" s="96" t="s">
        <v>65</v>
      </c>
      <c r="M36" s="105">
        <v>-35000000</v>
      </c>
    </row>
    <row r="37" spans="2:13" x14ac:dyDescent="0.25">
      <c r="B37" s="52"/>
      <c r="C37" s="52"/>
      <c r="G37" s="52"/>
      <c r="H37" s="52"/>
      <c r="I37" s="53"/>
      <c r="J37" s="110" t="s">
        <v>49</v>
      </c>
      <c r="K37" s="99" t="s">
        <v>66</v>
      </c>
      <c r="L37" s="94" t="s">
        <v>67</v>
      </c>
      <c r="M37" s="104">
        <v>45000000</v>
      </c>
    </row>
    <row r="38" spans="2:13" x14ac:dyDescent="0.25">
      <c r="B38" s="52"/>
      <c r="C38" s="52"/>
      <c r="G38" s="52"/>
      <c r="H38" s="52"/>
      <c r="I38" s="53"/>
      <c r="J38" s="111"/>
      <c r="K38" s="99" t="s">
        <v>68</v>
      </c>
      <c r="L38" s="94" t="s">
        <v>69</v>
      </c>
      <c r="M38" s="104">
        <v>85000000</v>
      </c>
    </row>
    <row r="39" spans="2:13" x14ac:dyDescent="0.25">
      <c r="B39" s="52"/>
      <c r="C39" s="52"/>
      <c r="G39" s="52"/>
      <c r="H39" s="52"/>
      <c r="I39" s="53"/>
      <c r="J39" s="112"/>
      <c r="K39" s="99" t="s">
        <v>70</v>
      </c>
      <c r="L39" s="94" t="s">
        <v>71</v>
      </c>
      <c r="M39" s="104">
        <v>-95000000</v>
      </c>
    </row>
    <row r="40" spans="2:13" x14ac:dyDescent="0.25">
      <c r="B40" s="52"/>
      <c r="C40" s="52"/>
      <c r="G40" s="52"/>
      <c r="H40" s="52"/>
      <c r="I40" s="53"/>
      <c r="J40" s="110" t="s">
        <v>50</v>
      </c>
      <c r="K40" s="97" t="s">
        <v>72</v>
      </c>
      <c r="L40" s="98" t="s">
        <v>73</v>
      </c>
      <c r="M40" s="103">
        <v>0</v>
      </c>
    </row>
    <row r="41" spans="2:13" x14ac:dyDescent="0.25">
      <c r="B41" s="52"/>
      <c r="C41" s="52"/>
      <c r="G41" s="52"/>
      <c r="H41" s="52"/>
      <c r="I41" s="53"/>
      <c r="J41" s="111"/>
      <c r="K41" s="99" t="s">
        <v>74</v>
      </c>
      <c r="L41" s="94" t="s">
        <v>75</v>
      </c>
      <c r="M41" s="104">
        <v>0</v>
      </c>
    </row>
    <row r="42" spans="2:13" x14ac:dyDescent="0.25">
      <c r="B42" s="52"/>
      <c r="C42" s="52"/>
      <c r="G42" s="52"/>
      <c r="H42" s="52"/>
      <c r="I42" s="53"/>
      <c r="J42" s="112"/>
      <c r="K42" s="95" t="s">
        <v>76</v>
      </c>
      <c r="L42" s="96" t="s">
        <v>77</v>
      </c>
      <c r="M42" s="105">
        <v>0</v>
      </c>
    </row>
    <row r="43" spans="2:13" x14ac:dyDescent="0.25">
      <c r="B43" s="52"/>
      <c r="C43" s="52"/>
      <c r="G43" s="52"/>
      <c r="H43" s="52"/>
      <c r="I43" s="53"/>
      <c r="J43" s="113" t="s">
        <v>51</v>
      </c>
      <c r="K43" s="99" t="s">
        <v>78</v>
      </c>
      <c r="L43" s="94" t="s">
        <v>79</v>
      </c>
      <c r="M43" s="104">
        <v>20000000</v>
      </c>
    </row>
    <row r="44" spans="2:13" x14ac:dyDescent="0.25">
      <c r="B44" s="52"/>
      <c r="C44" s="52"/>
      <c r="G44" s="52"/>
      <c r="H44" s="52"/>
      <c r="I44" s="53"/>
      <c r="J44" s="114"/>
      <c r="K44" s="99" t="s">
        <v>80</v>
      </c>
      <c r="L44" s="94" t="s">
        <v>81</v>
      </c>
      <c r="M44" s="104">
        <v>80000000</v>
      </c>
    </row>
    <row r="45" spans="2:13" x14ac:dyDescent="0.25">
      <c r="B45" s="52"/>
      <c r="C45" s="52"/>
      <c r="G45" s="52"/>
      <c r="H45" s="52"/>
      <c r="I45" s="53"/>
      <c r="J45" s="115"/>
      <c r="K45" s="95" t="s">
        <v>82</v>
      </c>
      <c r="L45" s="96" t="s">
        <v>83</v>
      </c>
      <c r="M45" s="105">
        <v>-75000000</v>
      </c>
    </row>
    <row r="46" spans="2:13" ht="15.75" thickBot="1" x14ac:dyDescent="0.3">
      <c r="I46" s="54"/>
      <c r="J46" s="54"/>
      <c r="L46" s="108" t="s">
        <v>100</v>
      </c>
      <c r="M46" s="106">
        <f>SUM(M31:M45)</f>
        <v>80000000</v>
      </c>
    </row>
    <row r="47" spans="2:13" ht="15.75" thickTop="1" x14ac:dyDescent="0.25">
      <c r="K47" s="7"/>
      <c r="L47" s="7"/>
      <c r="M47" s="7"/>
    </row>
    <row r="48" spans="2:13" ht="15.75" thickBot="1" x14ac:dyDescent="0.3">
      <c r="B48" s="34"/>
      <c r="C48" s="34"/>
      <c r="D48" s="34"/>
      <c r="E48" s="34"/>
      <c r="F48" s="35"/>
      <c r="G48" s="34"/>
      <c r="H48" s="36"/>
      <c r="K48" s="7"/>
      <c r="L48" s="7"/>
      <c r="M48" s="7"/>
    </row>
    <row r="49" spans="2:13" x14ac:dyDescent="0.25">
      <c r="B49" s="55"/>
      <c r="C49" s="56"/>
      <c r="D49" s="57"/>
      <c r="E49" s="57"/>
      <c r="F49" s="58"/>
      <c r="G49" s="35"/>
      <c r="H49" s="34"/>
      <c r="K49" s="7"/>
      <c r="L49" s="7"/>
      <c r="M49" s="7"/>
    </row>
    <row r="50" spans="2:13" x14ac:dyDescent="0.25">
      <c r="B50" s="59" t="s">
        <v>21</v>
      </c>
      <c r="C50" s="60"/>
      <c r="D50" s="61"/>
      <c r="E50" s="61"/>
      <c r="F50" s="58"/>
      <c r="G50" s="35"/>
      <c r="H50" s="34"/>
      <c r="K50" s="7"/>
      <c r="L50" s="7"/>
      <c r="M50" s="37"/>
    </row>
    <row r="51" spans="2:13" x14ac:dyDescent="0.25">
      <c r="B51" s="62"/>
      <c r="C51" s="63"/>
      <c r="D51" s="34"/>
      <c r="E51" s="34"/>
      <c r="F51" s="58"/>
      <c r="G51" s="35"/>
      <c r="H51" s="34"/>
      <c r="K51" s="7"/>
      <c r="L51" s="7"/>
      <c r="M51" s="7"/>
    </row>
    <row r="52" spans="2:13" x14ac:dyDescent="0.25">
      <c r="B52" s="62" t="s">
        <v>22</v>
      </c>
      <c r="C52" s="63"/>
      <c r="D52" s="34"/>
      <c r="E52" s="64">
        <v>10000000</v>
      </c>
      <c r="F52" s="65"/>
      <c r="G52" s="35"/>
      <c r="H52" s="34"/>
      <c r="K52" s="7"/>
      <c r="L52" s="7"/>
      <c r="M52" s="37"/>
    </row>
    <row r="53" spans="2:13" x14ac:dyDescent="0.25">
      <c r="B53" s="62" t="s">
        <v>23</v>
      </c>
      <c r="C53" s="63"/>
      <c r="D53" s="34"/>
      <c r="E53" s="64">
        <v>0</v>
      </c>
      <c r="F53" s="65"/>
      <c r="G53" s="35"/>
      <c r="H53" s="34"/>
      <c r="K53" s="7"/>
      <c r="L53" s="7"/>
      <c r="M53" s="37"/>
    </row>
    <row r="54" spans="2:13" x14ac:dyDescent="0.25">
      <c r="B54" s="62" t="s">
        <v>24</v>
      </c>
      <c r="C54" s="63"/>
      <c r="D54" s="34"/>
      <c r="E54" s="64">
        <v>0</v>
      </c>
      <c r="F54" s="65"/>
      <c r="G54" s="35"/>
      <c r="H54" s="34"/>
      <c r="K54" s="7"/>
      <c r="L54" s="7"/>
      <c r="M54" s="37"/>
    </row>
    <row r="55" spans="2:13" x14ac:dyDescent="0.25">
      <c r="B55" s="62" t="s">
        <v>25</v>
      </c>
      <c r="C55" s="63"/>
      <c r="D55" s="34"/>
      <c r="E55" s="64">
        <v>0</v>
      </c>
      <c r="F55" s="65"/>
      <c r="G55" s="35"/>
      <c r="H55" s="34"/>
      <c r="K55" s="7"/>
      <c r="L55" s="7"/>
      <c r="M55" s="7"/>
    </row>
    <row r="56" spans="2:13" x14ac:dyDescent="0.25">
      <c r="B56" s="62" t="s">
        <v>26</v>
      </c>
      <c r="C56" s="63"/>
      <c r="D56" s="34"/>
      <c r="E56" s="64">
        <v>57650000</v>
      </c>
      <c r="F56" s="65"/>
      <c r="G56" s="35"/>
      <c r="H56" s="34"/>
      <c r="K56" s="7"/>
      <c r="L56" s="7"/>
      <c r="M56" s="7"/>
    </row>
    <row r="57" spans="2:13" x14ac:dyDescent="0.25">
      <c r="B57" s="62" t="s">
        <v>43</v>
      </c>
      <c r="C57" s="63"/>
      <c r="D57" s="34"/>
      <c r="E57" s="64">
        <v>0</v>
      </c>
      <c r="F57" s="65"/>
      <c r="G57" s="35"/>
      <c r="H57" s="34"/>
      <c r="K57" s="7"/>
      <c r="L57" s="7"/>
      <c r="M57" s="7"/>
    </row>
    <row r="58" spans="2:13" x14ac:dyDescent="0.25">
      <c r="B58" s="62" t="s">
        <v>27</v>
      </c>
      <c r="C58" s="63"/>
      <c r="D58" s="34"/>
      <c r="E58" s="64">
        <v>10575000</v>
      </c>
      <c r="F58" s="65"/>
      <c r="G58" s="35"/>
      <c r="H58" s="34"/>
      <c r="K58" s="7"/>
      <c r="L58" s="7"/>
      <c r="M58" s="37"/>
    </row>
    <row r="59" spans="2:13" x14ac:dyDescent="0.25">
      <c r="B59" s="62" t="s">
        <v>36</v>
      </c>
      <c r="C59" s="63"/>
      <c r="D59" s="34"/>
      <c r="E59" s="64">
        <v>829989.14</v>
      </c>
      <c r="F59" s="65"/>
      <c r="G59" s="35"/>
      <c r="H59" s="34"/>
      <c r="K59" s="7"/>
      <c r="L59" s="7"/>
      <c r="M59" s="7"/>
    </row>
    <row r="60" spans="2:13" x14ac:dyDescent="0.25">
      <c r="B60" s="62" t="s">
        <v>28</v>
      </c>
      <c r="C60" s="63"/>
      <c r="D60" s="34"/>
      <c r="E60" s="64">
        <v>0</v>
      </c>
      <c r="F60" s="65"/>
      <c r="G60" s="35"/>
      <c r="H60" s="34"/>
      <c r="K60" s="7"/>
      <c r="L60" s="7"/>
      <c r="M60" s="37"/>
    </row>
    <row r="61" spans="2:13" x14ac:dyDescent="0.25">
      <c r="B61" s="62" t="s">
        <v>29</v>
      </c>
      <c r="C61" s="63"/>
      <c r="D61" s="34"/>
      <c r="E61" s="64">
        <v>0</v>
      </c>
      <c r="F61" s="65"/>
      <c r="G61" s="35"/>
      <c r="H61" s="34"/>
      <c r="K61" s="7"/>
      <c r="L61" s="7"/>
      <c r="M61" s="37"/>
    </row>
    <row r="62" spans="2:13" ht="15.75" thickBot="1" x14ac:dyDescent="0.3">
      <c r="B62" s="62" t="s">
        <v>40</v>
      </c>
      <c r="C62" s="63"/>
      <c r="D62" s="34"/>
      <c r="E62" s="66">
        <v>0</v>
      </c>
      <c r="F62" s="65"/>
      <c r="G62" s="35"/>
      <c r="H62" s="34"/>
      <c r="K62" s="7"/>
      <c r="L62" s="7"/>
      <c r="M62" s="37"/>
    </row>
    <row r="63" spans="2:13" x14ac:dyDescent="0.25">
      <c r="B63" s="62"/>
      <c r="C63" s="63"/>
      <c r="D63" s="34"/>
      <c r="E63" s="64"/>
      <c r="F63" s="65"/>
      <c r="G63" s="35"/>
      <c r="H63" s="34"/>
      <c r="K63" s="7"/>
      <c r="L63" s="7"/>
      <c r="M63" s="37"/>
    </row>
    <row r="64" spans="2:13" ht="15.75" thickBot="1" x14ac:dyDescent="0.3">
      <c r="B64" s="62"/>
      <c r="C64" s="63"/>
      <c r="D64" s="34"/>
      <c r="E64" s="66">
        <f>SUM(E52:E62)</f>
        <v>79054989.140000001</v>
      </c>
      <c r="F64" s="65"/>
      <c r="G64" s="35"/>
      <c r="H64" s="34"/>
      <c r="K64" s="7"/>
      <c r="L64" s="7"/>
      <c r="M64" s="7"/>
    </row>
    <row r="65" spans="2:13" x14ac:dyDescent="0.25">
      <c r="B65" s="62"/>
      <c r="C65" s="63"/>
      <c r="D65" s="34"/>
      <c r="E65" s="64"/>
      <c r="F65" s="65"/>
      <c r="G65" s="35"/>
      <c r="H65" s="34"/>
      <c r="K65" s="7"/>
      <c r="L65" s="7"/>
      <c r="M65" s="7"/>
    </row>
    <row r="66" spans="2:13" x14ac:dyDescent="0.25">
      <c r="B66" s="67" t="s">
        <v>30</v>
      </c>
      <c r="C66" s="68"/>
      <c r="D66" s="69"/>
      <c r="E66" s="64"/>
      <c r="F66" s="65"/>
      <c r="G66" s="35"/>
      <c r="H66" s="34"/>
      <c r="K66" s="7"/>
      <c r="L66" s="7"/>
      <c r="M66" s="7"/>
    </row>
    <row r="67" spans="2:13" x14ac:dyDescent="0.25">
      <c r="B67" s="62" t="s">
        <v>31</v>
      </c>
      <c r="C67" s="63"/>
      <c r="D67" s="34"/>
      <c r="E67" s="64">
        <v>0</v>
      </c>
      <c r="F67" s="65"/>
      <c r="G67" s="35"/>
      <c r="H67" s="34"/>
      <c r="K67" s="7"/>
      <c r="L67" s="7"/>
      <c r="M67" s="37"/>
    </row>
    <row r="68" spans="2:13" x14ac:dyDescent="0.25">
      <c r="B68" s="62" t="s">
        <v>32</v>
      </c>
      <c r="C68" s="63"/>
      <c r="D68" s="34"/>
      <c r="E68" s="64">
        <v>0</v>
      </c>
      <c r="F68" s="65"/>
      <c r="G68" s="35"/>
      <c r="H68" s="34"/>
      <c r="K68" s="7"/>
      <c r="L68" s="7"/>
      <c r="M68" s="7"/>
    </row>
    <row r="69" spans="2:13" x14ac:dyDescent="0.25">
      <c r="B69" s="62" t="s">
        <v>33</v>
      </c>
      <c r="C69" s="63"/>
      <c r="D69" s="34"/>
      <c r="E69" s="64">
        <v>0</v>
      </c>
      <c r="F69" s="65"/>
      <c r="G69" s="35"/>
      <c r="H69" s="34"/>
      <c r="K69" s="7"/>
      <c r="L69" s="7"/>
      <c r="M69" s="37"/>
    </row>
    <row r="70" spans="2:13" x14ac:dyDescent="0.25">
      <c r="B70" s="62" t="s">
        <v>34</v>
      </c>
      <c r="C70" s="63"/>
      <c r="D70" s="34"/>
      <c r="E70" s="64">
        <v>0</v>
      </c>
      <c r="F70" s="65"/>
      <c r="G70" s="35"/>
      <c r="H70" s="34"/>
      <c r="K70" s="7"/>
      <c r="L70" s="7"/>
      <c r="M70" s="37"/>
    </row>
    <row r="71" spans="2:13" x14ac:dyDescent="0.25">
      <c r="B71" s="62" t="s">
        <v>97</v>
      </c>
      <c r="C71" s="63"/>
      <c r="D71" s="34"/>
      <c r="E71" s="64">
        <v>0</v>
      </c>
      <c r="F71" s="65"/>
      <c r="G71" s="35"/>
      <c r="H71" s="34"/>
      <c r="K71" s="7"/>
      <c r="L71" s="7"/>
      <c r="M71" s="37"/>
    </row>
    <row r="72" spans="2:13" x14ac:dyDescent="0.25">
      <c r="B72" s="62" t="s">
        <v>29</v>
      </c>
      <c r="C72" s="63"/>
      <c r="D72" s="34"/>
      <c r="E72" s="64">
        <v>79054989.140000001</v>
      </c>
      <c r="F72" s="65"/>
      <c r="G72" s="35"/>
      <c r="H72" s="34"/>
      <c r="K72" s="7"/>
      <c r="L72" s="7"/>
      <c r="M72" s="7"/>
    </row>
    <row r="73" spans="2:13" ht="15.75" thickBot="1" x14ac:dyDescent="0.3">
      <c r="B73" s="65"/>
      <c r="F73" s="65"/>
      <c r="G73" s="35"/>
      <c r="H73" s="34"/>
      <c r="K73" s="7"/>
      <c r="L73" s="7"/>
      <c r="M73" s="7"/>
    </row>
    <row r="74" spans="2:13" ht="15.75" thickBot="1" x14ac:dyDescent="0.3">
      <c r="B74" s="67" t="s">
        <v>35</v>
      </c>
      <c r="C74" s="68"/>
      <c r="D74" s="69"/>
      <c r="E74" s="122">
        <f>E64-E69-E70-E71-E67-E68-E72</f>
        <v>0</v>
      </c>
      <c r="F74" s="65"/>
      <c r="G74" s="35"/>
      <c r="H74" s="34"/>
      <c r="K74" s="7"/>
      <c r="L74" s="7"/>
      <c r="M74" s="7"/>
    </row>
    <row r="75" spans="2:13" ht="16.5" thickTop="1" thickBot="1" x14ac:dyDescent="0.3">
      <c r="B75" s="67"/>
      <c r="C75" s="68"/>
      <c r="D75" s="34"/>
      <c r="E75" s="34"/>
      <c r="F75" s="70"/>
      <c r="G75" s="34"/>
      <c r="H75" s="36"/>
      <c r="K75" s="7"/>
      <c r="L75" s="7"/>
      <c r="M75" s="37"/>
    </row>
    <row r="76" spans="2:13" x14ac:dyDescent="0.25">
      <c r="B76" s="71"/>
      <c r="C76" s="71"/>
      <c r="D76" s="57"/>
      <c r="E76" s="57"/>
      <c r="F76" s="72"/>
      <c r="G76" s="34"/>
      <c r="H76" s="36"/>
      <c r="K76" s="7"/>
      <c r="L76" s="7"/>
      <c r="M76" s="7"/>
    </row>
    <row r="77" spans="2:13" x14ac:dyDescent="0.25">
      <c r="B77" s="68"/>
      <c r="C77" s="68"/>
      <c r="D77" s="69"/>
      <c r="E77" s="69"/>
      <c r="F77" s="72"/>
      <c r="G77" s="34"/>
      <c r="H77" s="36"/>
    </row>
    <row r="78" spans="2:13" x14ac:dyDescent="0.25">
      <c r="B78" s="34"/>
      <c r="C78" s="34"/>
      <c r="D78" s="34"/>
      <c r="E78" s="34"/>
      <c r="F78" s="35"/>
      <c r="G78" s="34"/>
      <c r="H78" s="36"/>
      <c r="K78" s="7"/>
      <c r="L78" s="7"/>
      <c r="M78" s="7"/>
    </row>
  </sheetData>
  <mergeCells count="6">
    <mergeCell ref="A4:H4"/>
    <mergeCell ref="J37:J39"/>
    <mergeCell ref="J40:J42"/>
    <mergeCell ref="J43:J45"/>
    <mergeCell ref="J31:J33"/>
    <mergeCell ref="J34:J36"/>
  </mergeCells>
  <phoneticPr fontId="1" type="noConversion"/>
  <pageMargins left="0.17" right="0.17" top="0.32" bottom="0.31" header="0.17" footer="0.16"/>
  <pageSetup paperSize="9" scale="67" orientation="landscape" r:id="rId1"/>
  <headerFooter alignWithMargins="0">
    <oddHeader>&amp;C&amp;"Arial,Bold"&amp;12&amp;A</oddHeader>
    <oddFooter>&amp;C&amp;D&amp;R&amp;P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B1BA8-B119-4ABD-AF3F-2A26A3F97C44}">
  <dimension ref="K1:BU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60" width="9.140625" style="37"/>
    <col min="61" max="61" width="9.140625" style="34"/>
    <col min="62" max="63" width="9.140625" style="37"/>
    <col min="64" max="64" width="9.140625" style="34"/>
    <col min="65" max="66" width="9.140625" style="37"/>
    <col min="67" max="67" width="9.140625" style="34"/>
    <col min="68" max="69" width="9.140625" style="37"/>
    <col min="70" max="70" width="9.140625" style="34"/>
    <col min="71" max="72" width="9.140625" style="37"/>
    <col min="73" max="73" width="9.140625" style="34"/>
    <col min="74" max="16384" width="9.140625" style="7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D75FF-AC25-4F5F-820C-D8B28A09AD8B}">
  <dimension ref="K1:BX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60" width="9.140625" style="37"/>
    <col min="61" max="61" width="9.140625" style="34"/>
    <col min="62" max="63" width="9.140625" style="37"/>
    <col min="64" max="64" width="9.140625" style="34"/>
    <col min="65" max="66" width="9.140625" style="37"/>
    <col min="67" max="67" width="9.140625" style="34"/>
    <col min="68" max="69" width="9.140625" style="37"/>
    <col min="70" max="70" width="9.140625" style="34"/>
    <col min="71" max="72" width="9.140625" style="37"/>
    <col min="73" max="73" width="9.140625" style="34"/>
    <col min="74" max="75" width="9.140625" style="37"/>
    <col min="76" max="76" width="9.140625" style="34"/>
    <col min="77" max="16384" width="9.140625" style="7"/>
  </cols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EF60C-FB5A-4F6F-932E-2143C6F706D0}">
  <dimension ref="K1:CA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60" width="9.140625" style="37"/>
    <col min="61" max="61" width="9.140625" style="34"/>
    <col min="62" max="63" width="9.140625" style="37"/>
    <col min="64" max="64" width="9.140625" style="34"/>
    <col min="65" max="66" width="9.140625" style="37"/>
    <col min="67" max="67" width="9.140625" style="34"/>
    <col min="68" max="69" width="9.140625" style="37"/>
    <col min="70" max="70" width="9.140625" style="34"/>
    <col min="71" max="72" width="9.140625" style="37"/>
    <col min="73" max="73" width="9.140625" style="34"/>
    <col min="74" max="75" width="9.140625" style="37"/>
    <col min="76" max="76" width="9.140625" style="34"/>
    <col min="77" max="78" width="9.140625" style="37"/>
    <col min="79" max="79" width="9.140625" style="34"/>
    <col min="80" max="16384" width="9.140625" style="7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D8ECA-0BD3-40A3-8D17-5BB7C5C36619}">
  <dimension ref="K1:AW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16384" width="9.140625" style="7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E69B6-BCFE-4F38-8941-E08B1A93B6D4}">
  <dimension ref="K1:AZ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16384" width="9.140625" style="7"/>
  </cols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2EFC-C233-4B2B-990C-D2E775068085}">
  <dimension ref="K1:BC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16384" width="9.140625" style="7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4A261-B114-4D8F-8B0F-190B2EA49201}">
  <dimension ref="K1:BF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16384" width="9.140625" style="7"/>
  </cols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BC8E3-9AF6-469D-9A8C-78853A9E3B75}">
  <dimension ref="K1:BI1"/>
  <sheetViews>
    <sheetView zoomScale="75" zoomScaleNormal="75" workbookViewId="0">
      <selection sqref="A1:XFD1048576"/>
    </sheetView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60" width="9.140625" style="37"/>
    <col min="61" max="61" width="9.140625" style="34"/>
    <col min="62" max="16384" width="9.140625" style="7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58422-49D2-40D1-BAD7-9D9A92659E93}">
  <dimension ref="K1:BL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60" width="9.140625" style="37"/>
    <col min="61" max="61" width="9.140625" style="34"/>
    <col min="62" max="63" width="9.140625" style="37"/>
    <col min="64" max="64" width="9.140625" style="34"/>
    <col min="65" max="16384" width="9.140625" style="7"/>
  </cols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8CFBC-D9B5-4973-B7BE-41C7416713D0}">
  <dimension ref="K1:BO1"/>
  <sheetViews>
    <sheetView zoomScale="75" zoomScaleNormal="75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60" width="9.140625" style="37"/>
    <col min="61" max="61" width="9.140625" style="34"/>
    <col min="62" max="63" width="9.140625" style="37"/>
    <col min="64" max="64" width="9.140625" style="34"/>
    <col min="65" max="66" width="9.140625" style="37"/>
    <col min="67" max="67" width="9.140625" style="34"/>
    <col min="68" max="16384" width="9.140625" style="7"/>
  </cols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2BB0F-6C3A-4C00-8616-D2DDBE7EA5F2}">
  <dimension ref="K1:BR1"/>
  <sheetViews>
    <sheetView zoomScale="76" zoomScaleNormal="76" workbookViewId="0"/>
  </sheetViews>
  <sheetFormatPr defaultRowHeight="15" x14ac:dyDescent="0.25"/>
  <cols>
    <col min="1" max="10" width="9.140625" style="7"/>
    <col min="11" max="12" width="9.140625" style="37"/>
    <col min="13" max="13" width="9.140625" style="34"/>
    <col min="14" max="15" width="9.140625" style="37"/>
    <col min="16" max="16" width="9.140625" style="34"/>
    <col min="17" max="18" width="9.140625" style="37"/>
    <col min="19" max="19" width="9.140625" style="34"/>
    <col min="20" max="21" width="9.140625" style="37"/>
    <col min="22" max="22" width="9.140625" style="34"/>
    <col min="23" max="24" width="9.140625" style="37"/>
    <col min="25" max="25" width="9.140625" style="34"/>
    <col min="26" max="27" width="9.140625" style="37"/>
    <col min="28" max="28" width="9.140625" style="34"/>
    <col min="29" max="30" width="9.140625" style="37"/>
    <col min="31" max="31" width="9.140625" style="34"/>
    <col min="32" max="33" width="9.140625" style="37"/>
    <col min="34" max="34" width="9.140625" style="34"/>
    <col min="35" max="36" width="9.140625" style="37"/>
    <col min="37" max="37" width="9.140625" style="34"/>
    <col min="38" max="39" width="9.140625" style="37"/>
    <col min="40" max="40" width="9.140625" style="34"/>
    <col min="41" max="42" width="9.140625" style="37"/>
    <col min="43" max="43" width="9.140625" style="34"/>
    <col min="44" max="45" width="9.140625" style="37"/>
    <col min="46" max="46" width="9.140625" style="34"/>
    <col min="47" max="48" width="9.140625" style="37"/>
    <col min="49" max="49" width="9.140625" style="34"/>
    <col min="50" max="51" width="9.140625" style="37"/>
    <col min="52" max="52" width="9.140625" style="34"/>
    <col min="53" max="54" width="9.140625" style="37"/>
    <col min="55" max="55" width="9.140625" style="34"/>
    <col min="56" max="57" width="9.140625" style="37"/>
    <col min="58" max="58" width="9.140625" style="34"/>
    <col min="59" max="60" width="9.140625" style="37"/>
    <col min="61" max="61" width="9.140625" style="34"/>
    <col min="62" max="63" width="9.140625" style="37"/>
    <col min="64" max="64" width="9.140625" style="34"/>
    <col min="65" max="66" width="9.140625" style="37"/>
    <col min="67" max="67" width="9.140625" style="34"/>
    <col min="68" max="69" width="9.140625" style="37"/>
    <col min="70" max="70" width="9.140625" style="34"/>
    <col min="71" max="16384" width="9.140625" style="7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Investments Jul 2022</vt:lpstr>
      <vt:lpstr>Investments Aug 2022</vt:lpstr>
      <vt:lpstr>Investments Sep 2022</vt:lpstr>
      <vt:lpstr>Investments Oct 2022</vt:lpstr>
      <vt:lpstr>Investments Nov 2022</vt:lpstr>
      <vt:lpstr>Investments Dec 2022</vt:lpstr>
      <vt:lpstr>Investments Jan 2023</vt:lpstr>
      <vt:lpstr>Investments Feb 2023</vt:lpstr>
      <vt:lpstr>Investments Mar 2023</vt:lpstr>
      <vt:lpstr>Investments Apr 2023</vt:lpstr>
      <vt:lpstr>Investments May 2023</vt:lpstr>
      <vt:lpstr>Investments Jun 2023</vt:lpstr>
    </vt:vector>
  </TitlesOfParts>
  <Company>breedevallei municipality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berdine</dc:creator>
  <cp:lastModifiedBy>Rene Cahill</cp:lastModifiedBy>
  <cp:lastPrinted>2011-04-11T06:55:35Z</cp:lastPrinted>
  <dcterms:created xsi:type="dcterms:W3CDTF">2006-07-06T08:12:25Z</dcterms:created>
  <dcterms:modified xsi:type="dcterms:W3CDTF">2022-08-05T11:54:31Z</dcterms:modified>
</cp:coreProperties>
</file>