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1" documentId="8_{F0D56CD3-2B5A-4A24-B72F-E96DAE3C6D96}" xr6:coauthVersionLast="45" xr6:coauthVersionMax="45" xr10:uidLastSave="{66923392-7520-4186-B6EE-F3D91771EC30}"/>
  <bookViews>
    <workbookView xWindow="-120" yWindow="-120" windowWidth="19440" windowHeight="15000" firstSheet="2" activeTab="4" xr2:uid="{00000000-000D-0000-FFFF-FFFF00000000}"/>
  </bookViews>
  <sheets>
    <sheet name="Investment July 2019" sheetId="1" r:id="rId1"/>
    <sheet name="Investment August 2019" sheetId="4" r:id="rId2"/>
    <sheet name="Investment Sept 2019" sheetId="5" r:id="rId3"/>
    <sheet name="Investment Oct 2019" sheetId="6" r:id="rId4"/>
    <sheet name="Investment Nov 2019" sheetId="7" r:id="rId5"/>
    <sheet name="Investment Dec 2019" sheetId="2" r:id="rId6"/>
    <sheet name="Investment Jan 2020" sheetId="8" r:id="rId7"/>
    <sheet name="Investment February 2020" sheetId="10" r:id="rId8"/>
    <sheet name="Investment March 2020" sheetId="11" r:id="rId9"/>
    <sheet name="Investment April 2020" sheetId="14" r:id="rId10"/>
    <sheet name="Investment May 2020" sheetId="13" r:id="rId11"/>
    <sheet name="Investment June 2020" sheetId="12" r:id="rId12"/>
  </sheets>
  <definedNames>
    <definedName name="_xlnm.Print_Area" localSheetId="9">'Investment April 2020'!#REF!</definedName>
    <definedName name="_xlnm.Print_Area" localSheetId="1">'Investment August 2019'!#REF!</definedName>
    <definedName name="_xlnm.Print_Area" localSheetId="5">'Investment Dec 2019'!#REF!</definedName>
    <definedName name="_xlnm.Print_Area" localSheetId="7">'Investment February 2020'!#REF!</definedName>
    <definedName name="_xlnm.Print_Area" localSheetId="6">'Investment Jan 2020'!#REF!</definedName>
    <definedName name="_xlnm.Print_Area" localSheetId="0">'Investment July 2019'!#REF!</definedName>
    <definedName name="_xlnm.Print_Area" localSheetId="11">'Investment June 2020'!#REF!</definedName>
    <definedName name="_xlnm.Print_Area" localSheetId="8">'Investment March 2020'!#REF!</definedName>
    <definedName name="_xlnm.Print_Area" localSheetId="10">'Investment May 2020'!#REF!</definedName>
    <definedName name="_xlnm.Print_Area" localSheetId="4">'Investment Nov 2019'!#REF!</definedName>
    <definedName name="_xlnm.Print_Area" localSheetId="3">'Investment Oct 2019'!#REF!</definedName>
    <definedName name="_xlnm.Print_Area" localSheetId="2">'Investment Sept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7" l="1"/>
  <c r="E81" i="7" s="1"/>
  <c r="V53" i="7"/>
  <c r="S53" i="7"/>
  <c r="P53" i="7"/>
  <c r="M53" i="7"/>
  <c r="U35" i="7"/>
  <c r="R35" i="7"/>
  <c r="Q35" i="7"/>
  <c r="N35" i="7"/>
  <c r="J35" i="7"/>
  <c r="I35" i="7"/>
  <c r="U33" i="7"/>
  <c r="T33" i="7"/>
  <c r="T35" i="7" s="1"/>
  <c r="R33" i="7"/>
  <c r="Q33" i="7"/>
  <c r="O33" i="7"/>
  <c r="O35" i="7" s="1"/>
  <c r="N33" i="7"/>
  <c r="L33" i="7"/>
  <c r="L35" i="7" s="1"/>
  <c r="K33" i="7"/>
  <c r="K35" i="7" s="1"/>
  <c r="J33" i="7"/>
  <c r="I33" i="7"/>
  <c r="V31" i="7"/>
  <c r="S31" i="7"/>
  <c r="P31" i="7"/>
  <c r="M31" i="7"/>
  <c r="V30" i="7"/>
  <c r="S30" i="7"/>
  <c r="P30" i="7"/>
  <c r="M30" i="7"/>
  <c r="V29" i="7"/>
  <c r="S29" i="7"/>
  <c r="P29" i="7"/>
  <c r="M29" i="7"/>
  <c r="V28" i="7"/>
  <c r="S28" i="7"/>
  <c r="P28" i="7"/>
  <c r="M28" i="7"/>
  <c r="V27" i="7"/>
  <c r="S27" i="7"/>
  <c r="P27" i="7"/>
  <c r="M27" i="7"/>
  <c r="V26" i="7"/>
  <c r="S26" i="7"/>
  <c r="P26" i="7"/>
  <c r="M26" i="7"/>
  <c r="V25" i="7"/>
  <c r="S25" i="7"/>
  <c r="P25" i="7"/>
  <c r="M25" i="7"/>
  <c r="V24" i="7"/>
  <c r="S24" i="7"/>
  <c r="P24" i="7"/>
  <c r="M24" i="7"/>
  <c r="V23" i="7"/>
  <c r="S23" i="7"/>
  <c r="P23" i="7"/>
  <c r="M23" i="7"/>
  <c r="V22" i="7"/>
  <c r="S22" i="7"/>
  <c r="P22" i="7"/>
  <c r="M22" i="7"/>
  <c r="S21" i="7"/>
  <c r="V20" i="7"/>
  <c r="S20" i="7"/>
  <c r="P20" i="7"/>
  <c r="M20" i="7"/>
  <c r="V19" i="7"/>
  <c r="S19" i="7"/>
  <c r="P19" i="7"/>
  <c r="M19" i="7"/>
  <c r="V18" i="7"/>
  <c r="S18" i="7"/>
  <c r="P18" i="7"/>
  <c r="M18" i="7"/>
  <c r="S17" i="7"/>
  <c r="S33" i="7" s="1"/>
  <c r="S35" i="7" s="1"/>
  <c r="V16" i="7"/>
  <c r="S16" i="7"/>
  <c r="P16" i="7"/>
  <c r="M16" i="7"/>
  <c r="V15" i="7"/>
  <c r="S15" i="7"/>
  <c r="P15" i="7"/>
  <c r="M15" i="7"/>
  <c r="V14" i="7"/>
  <c r="S14" i="7"/>
  <c r="P14" i="7"/>
  <c r="M14" i="7"/>
  <c r="V13" i="7"/>
  <c r="S13" i="7"/>
  <c r="P13" i="7"/>
  <c r="M13" i="7"/>
  <c r="V12" i="7"/>
  <c r="S12" i="7"/>
  <c r="P12" i="7"/>
  <c r="M12" i="7"/>
  <c r="V11" i="7"/>
  <c r="S11" i="7"/>
  <c r="P11" i="7"/>
  <c r="M11" i="7"/>
  <c r="V10" i="7"/>
  <c r="S10" i="7"/>
  <c r="P10" i="7"/>
  <c r="M10" i="7"/>
  <c r="M33" i="7" s="1"/>
  <c r="M35" i="7" s="1"/>
  <c r="S9" i="7"/>
  <c r="V8" i="7"/>
  <c r="S8" i="7"/>
  <c r="P8" i="7"/>
  <c r="M8" i="7"/>
  <c r="V7" i="7"/>
  <c r="S7" i="7"/>
  <c r="P7" i="7"/>
  <c r="M7" i="7"/>
  <c r="V6" i="7"/>
  <c r="V33" i="7" s="1"/>
  <c r="V35" i="7" s="1"/>
  <c r="S6" i="7"/>
  <c r="P6" i="7"/>
  <c r="P33" i="7" s="1"/>
  <c r="P35" i="7" s="1"/>
  <c r="M6" i="7"/>
  <c r="E60" i="6" l="1"/>
  <c r="E70" i="6" s="1"/>
  <c r="V42" i="6"/>
  <c r="S42" i="6"/>
  <c r="P42" i="6"/>
  <c r="M42" i="6"/>
  <c r="U22" i="6"/>
  <c r="U24" i="6" s="1"/>
  <c r="T22" i="6"/>
  <c r="T24" i="6" s="1"/>
  <c r="R22" i="6"/>
  <c r="R24" i="6" s="1"/>
  <c r="Q22" i="6"/>
  <c r="Q24" i="6" s="1"/>
  <c r="O22" i="6"/>
  <c r="O24" i="6" s="1"/>
  <c r="N22" i="6"/>
  <c r="N24" i="6" s="1"/>
  <c r="L22" i="6"/>
  <c r="L24" i="6" s="1"/>
  <c r="K22" i="6"/>
  <c r="K24" i="6" s="1"/>
  <c r="J22" i="6"/>
  <c r="J24" i="6" s="1"/>
  <c r="I22" i="6"/>
  <c r="I24" i="6" s="1"/>
  <c r="V20" i="6"/>
  <c r="S20" i="6"/>
  <c r="P20" i="6"/>
  <c r="M20" i="6"/>
  <c r="V19" i="6"/>
  <c r="S19" i="6"/>
  <c r="P19" i="6"/>
  <c r="M19" i="6"/>
  <c r="V18" i="6"/>
  <c r="S18" i="6"/>
  <c r="P18" i="6"/>
  <c r="M18" i="6"/>
  <c r="S17" i="6"/>
  <c r="V16" i="6"/>
  <c r="S16" i="6"/>
  <c r="P16" i="6"/>
  <c r="M16" i="6"/>
  <c r="V15" i="6"/>
  <c r="S15" i="6"/>
  <c r="P15" i="6"/>
  <c r="M15" i="6"/>
  <c r="V14" i="6"/>
  <c r="S14" i="6"/>
  <c r="P14" i="6"/>
  <c r="M14" i="6"/>
  <c r="V13" i="6"/>
  <c r="S13" i="6"/>
  <c r="P13" i="6"/>
  <c r="M13" i="6"/>
  <c r="V12" i="6"/>
  <c r="S12" i="6"/>
  <c r="P12" i="6"/>
  <c r="M12" i="6"/>
  <c r="V11" i="6"/>
  <c r="S11" i="6"/>
  <c r="P11" i="6"/>
  <c r="M11" i="6"/>
  <c r="V10" i="6"/>
  <c r="S10" i="6"/>
  <c r="P10" i="6"/>
  <c r="M10" i="6"/>
  <c r="S9" i="6"/>
  <c r="V8" i="6"/>
  <c r="S8" i="6"/>
  <c r="P8" i="6"/>
  <c r="M8" i="6"/>
  <c r="V7" i="6"/>
  <c r="S7" i="6"/>
  <c r="P7" i="6"/>
  <c r="M7" i="6"/>
  <c r="V6" i="6"/>
  <c r="S6" i="6"/>
  <c r="P6" i="6"/>
  <c r="P22" i="6" s="1"/>
  <c r="P24" i="6" s="1"/>
  <c r="M6" i="6"/>
  <c r="M22" i="6" s="1"/>
  <c r="M24" i="6" s="1"/>
  <c r="V22" i="6" l="1"/>
  <c r="V24" i="6" s="1"/>
  <c r="S22" i="6"/>
  <c r="S24" i="6" s="1"/>
  <c r="E56" i="5"/>
  <c r="E66" i="5" s="1"/>
  <c r="S38" i="5"/>
  <c r="P38" i="5"/>
  <c r="M38" i="5"/>
  <c r="Q20" i="5"/>
  <c r="R18" i="5"/>
  <c r="R20" i="5" s="1"/>
  <c r="Q18" i="5"/>
  <c r="O18" i="5"/>
  <c r="O20" i="5" s="1"/>
  <c r="N18" i="5"/>
  <c r="N20" i="5" s="1"/>
  <c r="L18" i="5"/>
  <c r="L20" i="5" s="1"/>
  <c r="K18" i="5"/>
  <c r="K20" i="5" s="1"/>
  <c r="J18" i="5"/>
  <c r="J20" i="5" s="1"/>
  <c r="I18" i="5"/>
  <c r="I20" i="5" s="1"/>
  <c r="S16" i="5"/>
  <c r="P16" i="5"/>
  <c r="M16" i="5"/>
  <c r="S15" i="5"/>
  <c r="P15" i="5"/>
  <c r="M15" i="5"/>
  <c r="S14" i="5"/>
  <c r="P14" i="5"/>
  <c r="M14" i="5"/>
  <c r="S13" i="5"/>
  <c r="P13" i="5"/>
  <c r="M13" i="5"/>
  <c r="S12" i="5"/>
  <c r="P12" i="5"/>
  <c r="M12" i="5"/>
  <c r="S11" i="5"/>
  <c r="P11" i="5"/>
  <c r="M11" i="5"/>
  <c r="S10" i="5"/>
  <c r="P10" i="5"/>
  <c r="M10" i="5"/>
  <c r="S9" i="5"/>
  <c r="S8" i="5"/>
  <c r="P8" i="5"/>
  <c r="M8" i="5"/>
  <c r="S7" i="5"/>
  <c r="P7" i="5"/>
  <c r="M7" i="5"/>
  <c r="S6" i="5"/>
  <c r="P6" i="5"/>
  <c r="M6" i="5"/>
  <c r="P18" i="5" l="1"/>
  <c r="P20" i="5" s="1"/>
  <c r="S18" i="5"/>
  <c r="S20" i="5" s="1"/>
  <c r="M18" i="5"/>
  <c r="M20" i="5" s="1"/>
  <c r="E56" i="4"/>
  <c r="E66" i="4" s="1"/>
  <c r="P38" i="4"/>
  <c r="M38" i="4"/>
  <c r="O18" i="4"/>
  <c r="O20" i="4" s="1"/>
  <c r="N18" i="4"/>
  <c r="N20" i="4" s="1"/>
  <c r="L18" i="4"/>
  <c r="L20" i="4" s="1"/>
  <c r="K18" i="4"/>
  <c r="K20" i="4" s="1"/>
  <c r="J18" i="4"/>
  <c r="J20" i="4" s="1"/>
  <c r="I18" i="4"/>
  <c r="I20" i="4" s="1"/>
  <c r="P16" i="4"/>
  <c r="M16" i="4"/>
  <c r="P15" i="4"/>
  <c r="M15" i="4"/>
  <c r="P14" i="4"/>
  <c r="M14" i="4"/>
  <c r="P13" i="4"/>
  <c r="M13" i="4"/>
  <c r="P12" i="4"/>
  <c r="M12" i="4"/>
  <c r="P11" i="4"/>
  <c r="M11" i="4"/>
  <c r="P10" i="4"/>
  <c r="M10" i="4"/>
  <c r="P8" i="4"/>
  <c r="M8" i="4"/>
  <c r="P7" i="4"/>
  <c r="M7" i="4"/>
  <c r="P6" i="4"/>
  <c r="P18" i="4" s="1"/>
  <c r="P20" i="4" s="1"/>
  <c r="M6" i="4"/>
  <c r="M18" i="4" s="1"/>
  <c r="M20" i="4" s="1"/>
  <c r="E56" i="1" l="1"/>
  <c r="E66" i="1" s="1"/>
  <c r="M38" i="1"/>
  <c r="L18" i="1"/>
  <c r="L20" i="1" s="1"/>
  <c r="K18" i="1"/>
  <c r="K20" i="1" s="1"/>
  <c r="J18" i="1"/>
  <c r="J20" i="1" s="1"/>
  <c r="I18" i="1"/>
  <c r="I20" i="1" s="1"/>
  <c r="M16" i="1"/>
  <c r="M15" i="1"/>
  <c r="M14" i="1"/>
  <c r="M13" i="1"/>
  <c r="M12" i="1"/>
  <c r="M11" i="1"/>
  <c r="M10" i="1"/>
  <c r="M8" i="1"/>
  <c r="M7" i="1"/>
  <c r="M6" i="1"/>
  <c r="M18" i="1" s="1"/>
  <c r="M20" i="1" s="1"/>
</calcChain>
</file>

<file path=xl/sharedStrings.xml><?xml version="1.0" encoding="utf-8"?>
<sst xmlns="http://schemas.openxmlformats.org/spreadsheetml/2006/main" count="991" uniqueCount="114">
  <si>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</si>
  <si>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</si>
  <si>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</si>
  <si>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</si>
  <si>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</si>
  <si>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</si>
  <si>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</si>
  <si>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</si>
  <si>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</si>
  <si>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</si>
  <si>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</si>
  <si>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</si>
  <si>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</si>
  <si>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</si>
  <si>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</si>
  <si>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</si>
  <si>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</si>
  <si>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</si>
  <si>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</si>
  <si>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</si>
  <si>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</si>
  <si>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</si>
  <si>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</si>
  <si>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</si>
  <si>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</si>
  <si>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</si>
  <si>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</si>
  <si>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</si>
  <si>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</si>
  <si>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</si>
  <si>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</si>
  <si>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</si>
  <si>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</si>
  <si>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</si>
  <si>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</si>
  <si>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</si>
  <si>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</si>
  <si>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</si>
  <si>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</si>
  <si>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</si>
  <si>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</si>
  <si>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</si>
  <si>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</si>
  <si>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</si>
  <si>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</si>
  <si>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</si>
  <si>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</si>
  <si>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</si>
  <si>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</si>
  <si>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</si>
  <si>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</si>
  <si>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</si>
  <si>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</si>
  <si>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</si>
  <si>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</si>
  <si>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</si>
  <si>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</si>
  <si>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</si>
  <si>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</si>
  <si>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</si>
  <si>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</si>
  <si>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</si>
  <si>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</si>
  <si>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</si>
  <si>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</si>
  <si>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</si>
  <si>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</si>
  <si>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</si>
  <si>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</si>
  <si>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</si>
  <si>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</si>
  <si>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</si>
  <si>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</si>
  <si>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</si>
  <si>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</si>
  <si>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</si>
  <si>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</si>
  <si>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</si>
  <si>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03/7881531576/264</t>
  </si>
  <si>
    <t>2887460898-041</t>
  </si>
  <si>
    <t>03/7881531576/265</t>
  </si>
  <si>
    <t>ABSA Bank</t>
  </si>
  <si>
    <t>First National Bank</t>
  </si>
  <si>
    <t>Nedbank</t>
  </si>
  <si>
    <t>Investec Bank</t>
  </si>
  <si>
    <t>Standard Bank</t>
  </si>
  <si>
    <t>01/07/2019</t>
  </si>
  <si>
    <t>31/07/2019</t>
  </si>
  <si>
    <t>Fixed Deposit</t>
  </si>
  <si>
    <t>03/7881531576/266</t>
  </si>
  <si>
    <t>288460898-042</t>
  </si>
  <si>
    <t>03/7881531576/267</t>
  </si>
  <si>
    <t>288460898-043</t>
  </si>
  <si>
    <t>03/7881531576/268</t>
  </si>
  <si>
    <t>31 July 2019</t>
  </si>
  <si>
    <t>31/08/2019</t>
  </si>
  <si>
    <t>31 August 2019</t>
  </si>
  <si>
    <t>30/09/2019</t>
  </si>
  <si>
    <t>30 September 2019</t>
  </si>
  <si>
    <t>31/10/2019</t>
  </si>
  <si>
    <t>288460898-044</t>
  </si>
  <si>
    <t>03/7881531576/269</t>
  </si>
  <si>
    <t>288460898-045</t>
  </si>
  <si>
    <t>31 October 2019</t>
  </si>
  <si>
    <t>30/11/2019</t>
  </si>
  <si>
    <t>03/7881531576/270</t>
  </si>
  <si>
    <t>288460898-046</t>
  </si>
  <si>
    <t>288460898-047</t>
  </si>
  <si>
    <t>03/7881531576/271</t>
  </si>
  <si>
    <t>03/7881531576/272</t>
  </si>
  <si>
    <t>FNB</t>
  </si>
  <si>
    <t>288460898-048</t>
  </si>
  <si>
    <t>03/7881531576/273</t>
  </si>
  <si>
    <t>30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</si>
</sst>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167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166" fontId="4" fillId="0" borderId="44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25972.6</v>
      </c>
      <c r="J6" s="85">
        <v>5000000</v>
      </c>
      <c r="K6" s="85"/>
      <c r="L6" s="85">
        <v>5000000</v>
      </c>
      <c r="M6" s="28">
        <f>J6+K6-L6</f>
        <v>0</v>
      </c>
    </row>
    <row r="7" spans="1:13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33866.44</v>
      </c>
      <c r="J7" s="85">
        <v>5000000</v>
      </c>
      <c r="K7" s="85"/>
      <c r="L7" s="85"/>
      <c r="M7" s="28">
        <f t="shared" ref="M7:M8" si="0">J7+K7-L7</f>
        <v>5000000</v>
      </c>
    </row>
    <row r="8" spans="1:13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</row>
    <row r="9" spans="1:13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</row>
    <row r="10" spans="1:13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8054.79</v>
      </c>
      <c r="J10" s="85"/>
      <c r="K10" s="27">
        <v>5000000</v>
      </c>
      <c r="L10" s="85"/>
      <c r="M10" s="28">
        <f>J10+K10-L10</f>
        <v>5000000</v>
      </c>
    </row>
    <row r="11" spans="1:13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7917.81</v>
      </c>
      <c r="J11" s="85"/>
      <c r="K11" s="27">
        <v>5000000</v>
      </c>
      <c r="L11" s="85"/>
      <c r="M11" s="28">
        <f t="shared" ref="M11:M12" si="1">J11+K11-L11</f>
        <v>5000000</v>
      </c>
    </row>
    <row r="12" spans="1:13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7906.85</v>
      </c>
      <c r="J12" s="85"/>
      <c r="K12" s="27">
        <v>5000000</v>
      </c>
      <c r="L12" s="85"/>
      <c r="M12" s="28">
        <f t="shared" si="1"/>
        <v>5000000</v>
      </c>
    </row>
    <row r="13" spans="1:13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16219.18</v>
      </c>
      <c r="J13" s="85"/>
      <c r="K13" s="27">
        <v>10000000</v>
      </c>
      <c r="L13" s="85"/>
      <c r="M13" s="28">
        <f>J13+K13-L13</f>
        <v>10000000</v>
      </c>
    </row>
    <row r="14" spans="1:13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8027.4</v>
      </c>
      <c r="J14" s="85"/>
      <c r="K14" s="27">
        <v>5000000</v>
      </c>
      <c r="L14" s="85"/>
      <c r="M14" s="28">
        <f t="shared" ref="M14:M16" si="2">J14+K14-L14</f>
        <v>5000000</v>
      </c>
    </row>
    <row r="15" spans="1:13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8016.44</v>
      </c>
      <c r="J15" s="85"/>
      <c r="K15" s="27">
        <v>5000000</v>
      </c>
      <c r="L15" s="85"/>
      <c r="M15" s="28">
        <f t="shared" si="2"/>
        <v>5000000</v>
      </c>
    </row>
    <row r="16" spans="1:13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8438.36</v>
      </c>
      <c r="J16" s="85"/>
      <c r="K16" s="27">
        <v>5000000</v>
      </c>
      <c r="L16" s="85"/>
      <c r="M16" s="28">
        <f t="shared" si="2"/>
        <v>5000000</v>
      </c>
    </row>
    <row r="17" spans="1:13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</row>
    <row r="18" spans="1:13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>SUM(I5:I17)</f>
        <v>159241.78999999998</v>
      </c>
      <c r="J18" s="94">
        <f>SUM(J5:J17)</f>
        <v>15000000</v>
      </c>
      <c r="K18" s="94">
        <f>SUM(K5:K17)</f>
        <v>40000000</v>
      </c>
      <c r="L18" s="94">
        <f>SUM(L5:L17)</f>
        <v>5000000</v>
      </c>
      <c r="M18" s="95">
        <f>SUM(M5:M17)</f>
        <v>50000000</v>
      </c>
    </row>
    <row r="19" spans="1:13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</row>
    <row r="20" spans="1:13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M20" si="3">I18</f>
        <v>159241.78999999998</v>
      </c>
      <c r="J20" s="50">
        <f t="shared" si="3"/>
        <v>15000000</v>
      </c>
      <c r="K20" s="75">
        <f t="shared" si="3"/>
        <v>40000000</v>
      </c>
      <c r="L20" s="75">
        <f t="shared" si="3"/>
        <v>5000000</v>
      </c>
      <c r="M20" s="51">
        <f t="shared" si="3"/>
        <v>50000000</v>
      </c>
    </row>
    <row r="21" spans="1:13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</row>
    <row r="22" spans="1:13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</row>
    <row r="23" spans="1:13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</row>
    <row r="24" spans="1:13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</row>
    <row r="25" spans="1:13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</row>
    <row r="26" spans="1:13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</row>
    <row r="27" spans="1:13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</row>
    <row r="28" spans="1:13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</row>
    <row r="29" spans="1:13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</row>
    <row r="30" spans="1:13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</row>
    <row r="31" spans="1:13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</row>
    <row r="32" spans="1:13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</row>
    <row r="33" spans="2:13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</row>
    <row r="34" spans="2:13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</row>
    <row r="35" spans="2:13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</row>
    <row r="36" spans="2:13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</row>
    <row r="37" spans="2:13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</row>
    <row r="38" spans="2:13" ht="15.75" thickBot="1" x14ac:dyDescent="0.3">
      <c r="I38" s="54"/>
      <c r="J38" s="54"/>
      <c r="L38" s="55" t="s">
        <v>94</v>
      </c>
      <c r="M38" s="107">
        <f>SUM(M23:M37)</f>
        <v>50000000</v>
      </c>
    </row>
    <row r="39" spans="2:13" ht="15.75" thickTop="1" x14ac:dyDescent="0.25">
      <c r="K39" s="7"/>
      <c r="L39" s="7"/>
      <c r="M39" s="7"/>
    </row>
    <row r="40" spans="2:13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</row>
    <row r="41" spans="2:13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</row>
    <row r="42" spans="2:13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</row>
    <row r="43" spans="2:13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</row>
    <row r="44" spans="2:13" x14ac:dyDescent="0.25">
      <c r="B44" s="63" t="s">
        <v>22</v>
      </c>
      <c r="C44" s="64"/>
      <c r="D44" s="34"/>
      <c r="E44" s="65">
        <v>5000000</v>
      </c>
      <c r="F44" s="66"/>
      <c r="G44" s="35"/>
      <c r="H44" s="34"/>
      <c r="K44" s="7"/>
      <c r="L44" s="7"/>
      <c r="M44" s="37"/>
    </row>
    <row r="45" spans="2:13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</row>
    <row r="46" spans="2:13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</row>
    <row r="47" spans="2:13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</row>
    <row r="48" spans="2:13" x14ac:dyDescent="0.25">
      <c r="B48" s="63" t="s">
        <v>26</v>
      </c>
      <c r="C48" s="64"/>
      <c r="D48" s="34"/>
      <c r="E48" s="65">
        <v>49165000</v>
      </c>
      <c r="F48" s="66"/>
      <c r="G48" s="35"/>
      <c r="H48" s="34"/>
      <c r="K48" s="7"/>
      <c r="L48" s="7"/>
      <c r="M48" s="7"/>
    </row>
    <row r="49" spans="2:13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</row>
    <row r="50" spans="2:13" x14ac:dyDescent="0.25">
      <c r="B50" s="63" t="s">
        <v>27</v>
      </c>
      <c r="C50" s="64"/>
      <c r="D50" s="34"/>
      <c r="E50" s="65">
        <v>13189000</v>
      </c>
      <c r="F50" s="66"/>
      <c r="G50" s="35"/>
      <c r="H50" s="34"/>
      <c r="K50" s="7"/>
      <c r="L50" s="7"/>
      <c r="M50" s="37"/>
    </row>
    <row r="51" spans="2:13" x14ac:dyDescent="0.25">
      <c r="B51" s="63" t="s">
        <v>36</v>
      </c>
      <c r="C51" s="64"/>
      <c r="D51" s="34"/>
      <c r="E51" s="65">
        <v>801980.97</v>
      </c>
      <c r="F51" s="66"/>
      <c r="G51" s="35"/>
      <c r="H51" s="34"/>
      <c r="K51" s="7"/>
      <c r="L51" s="7"/>
      <c r="M51" s="7"/>
    </row>
    <row r="52" spans="2:13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</row>
    <row r="53" spans="2:13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</row>
    <row r="54" spans="2:13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</row>
    <row r="55" spans="2:13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</row>
    <row r="56" spans="2:13" ht="15.75" thickBot="1" x14ac:dyDescent="0.3">
      <c r="B56" s="63"/>
      <c r="C56" s="64"/>
      <c r="D56" s="34"/>
      <c r="E56" s="67">
        <f>SUM(E44:E54)</f>
        <v>68155980.969999999</v>
      </c>
      <c r="F56" s="66"/>
      <c r="G56" s="35"/>
      <c r="H56" s="34"/>
      <c r="K56" s="7"/>
      <c r="L56" s="7"/>
      <c r="M56" s="7"/>
    </row>
    <row r="57" spans="2:13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</row>
    <row r="58" spans="2:13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</row>
    <row r="59" spans="2:13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</row>
    <row r="60" spans="2:13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</row>
    <row r="61" spans="2:13" x14ac:dyDescent="0.25">
      <c r="B61" s="63" t="s">
        <v>33</v>
      </c>
      <c r="C61" s="64"/>
      <c r="D61" s="34"/>
      <c r="E61" s="65">
        <v>2441172</v>
      </c>
      <c r="F61" s="66"/>
      <c r="G61" s="35"/>
      <c r="H61" s="34"/>
      <c r="K61" s="7"/>
      <c r="L61" s="7"/>
      <c r="M61" s="37"/>
    </row>
    <row r="62" spans="2:13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</row>
    <row r="63" spans="2:13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</row>
    <row r="64" spans="2:13" x14ac:dyDescent="0.25">
      <c r="B64" s="63" t="s">
        <v>29</v>
      </c>
      <c r="C64" s="64"/>
      <c r="D64" s="34"/>
      <c r="E64" s="65">
        <v>25714808.969999999</v>
      </c>
      <c r="F64" s="66"/>
      <c r="G64" s="35"/>
      <c r="H64" s="34"/>
      <c r="K64" s="7"/>
      <c r="L64" s="7"/>
      <c r="M64" s="7"/>
    </row>
    <row r="65" spans="2:13" ht="15.75" thickBot="1" x14ac:dyDescent="0.3">
      <c r="B65" s="66"/>
      <c r="F65" s="66"/>
      <c r="G65" s="35"/>
      <c r="H65" s="34"/>
      <c r="K65" s="7"/>
      <c r="L65" s="7"/>
      <c r="M65" s="7"/>
    </row>
    <row r="66" spans="2:13" ht="15.75" thickBot="1" x14ac:dyDescent="0.3">
      <c r="B66" s="68" t="s">
        <v>35</v>
      </c>
      <c r="C66" s="69"/>
      <c r="D66" s="70"/>
      <c r="E66" s="71">
        <f>E56-E61-E62-E63-E59-E60-E64</f>
        <v>40000000</v>
      </c>
      <c r="F66" s="66"/>
      <c r="G66" s="35"/>
      <c r="H66" s="34"/>
      <c r="K66" s="7"/>
      <c r="L66" s="7"/>
      <c r="M66" s="7"/>
    </row>
    <row r="67" spans="2:13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</row>
    <row r="68" spans="2:13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</row>
    <row r="69" spans="2:13" x14ac:dyDescent="0.25">
      <c r="B69" s="69"/>
      <c r="C69" s="69"/>
      <c r="D69" s="70"/>
      <c r="E69" s="70"/>
      <c r="F69" s="74"/>
      <c r="G69" s="34"/>
      <c r="H69" s="36"/>
    </row>
    <row r="70" spans="2:13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K1:AN1"/>
  <sheetViews>
    <sheetView zoomScale="75" zoomScaleNormal="75" zoomScaleSheetLayoutView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16384" width="9.140625" style="7"/>
  </cols>
  <sheetData/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K1:AQ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16384" width="9.140625" style="7"/>
  </cols>
  <sheetData/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K1:AT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16384" width="9.140625" style="7"/>
  </cols>
  <sheetData/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</row>
    <row r="7" spans="1:16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27311.64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</row>
    <row r="8" spans="1:16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</row>
    <row r="9" spans="1:16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</row>
    <row r="10" spans="1:16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25171.23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2">J10+N10-O10</f>
        <v>0</v>
      </c>
    </row>
    <row r="11" spans="1:16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24743.15</v>
      </c>
      <c r="J11" s="85"/>
      <c r="K11" s="27">
        <v>5000000</v>
      </c>
      <c r="L11" s="85"/>
      <c r="M11" s="28">
        <f t="shared" ref="M11:M12" si="3">J11+K11-L11</f>
        <v>5000000</v>
      </c>
      <c r="N11" s="27">
        <v>5000000</v>
      </c>
      <c r="O11" s="85">
        <v>5000000</v>
      </c>
      <c r="P11" s="28">
        <f t="shared" si="2"/>
        <v>0</v>
      </c>
    </row>
    <row r="12" spans="1:16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30639.040000000001</v>
      </c>
      <c r="J12" s="85"/>
      <c r="K12" s="27">
        <v>5000000</v>
      </c>
      <c r="L12" s="85"/>
      <c r="M12" s="28">
        <f t="shared" si="3"/>
        <v>5000000</v>
      </c>
      <c r="N12" s="27">
        <v>5000000</v>
      </c>
      <c r="O12" s="85"/>
      <c r="P12" s="28">
        <f t="shared" si="2"/>
        <v>5000000</v>
      </c>
    </row>
    <row r="13" spans="1:16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62849.32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2"/>
        <v>10000000</v>
      </c>
    </row>
    <row r="14" spans="1:16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31106.16</v>
      </c>
      <c r="J14" s="85"/>
      <c r="K14" s="27">
        <v>5000000</v>
      </c>
      <c r="L14" s="85"/>
      <c r="M14" s="28">
        <f t="shared" ref="M14:M16" si="4">J14+K14-L14</f>
        <v>5000000</v>
      </c>
      <c r="N14" s="27">
        <v>5000000</v>
      </c>
      <c r="O14" s="85"/>
      <c r="P14" s="28">
        <f t="shared" si="2"/>
        <v>5000000</v>
      </c>
    </row>
    <row r="15" spans="1:16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31063.7</v>
      </c>
      <c r="J15" s="85"/>
      <c r="K15" s="27">
        <v>5000000</v>
      </c>
      <c r="L15" s="85"/>
      <c r="M15" s="28">
        <f t="shared" si="4"/>
        <v>5000000</v>
      </c>
      <c r="N15" s="27">
        <v>5000000</v>
      </c>
      <c r="O15" s="85"/>
      <c r="P15" s="28">
        <f t="shared" si="2"/>
        <v>5000000</v>
      </c>
    </row>
    <row r="16" spans="1:16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4"/>
        <v>5000000</v>
      </c>
      <c r="N16" s="27">
        <v>5000000</v>
      </c>
      <c r="O16" s="85"/>
      <c r="P16" s="28">
        <f t="shared" si="2"/>
        <v>5000000</v>
      </c>
    </row>
    <row r="17" spans="1:16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</row>
    <row r="18" spans="1:16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P18" si="5">SUM(I5:I17)</f>
        <v>300404.79000000004</v>
      </c>
      <c r="J18" s="94">
        <f t="shared" si="5"/>
        <v>15000000</v>
      </c>
      <c r="K18" s="94">
        <f t="shared" si="5"/>
        <v>40000000</v>
      </c>
      <c r="L18" s="94">
        <f t="shared" si="5"/>
        <v>5000000</v>
      </c>
      <c r="M18" s="95">
        <f t="shared" si="5"/>
        <v>50000000</v>
      </c>
      <c r="N18" s="94">
        <f t="shared" si="5"/>
        <v>40000000</v>
      </c>
      <c r="O18" s="94">
        <f t="shared" si="5"/>
        <v>20000000</v>
      </c>
      <c r="P18" s="95">
        <f t="shared" si="5"/>
        <v>35000000</v>
      </c>
    </row>
    <row r="19" spans="1:16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</row>
    <row r="20" spans="1:16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P20" si="6">I18</f>
        <v>300404.79000000004</v>
      </c>
      <c r="J20" s="50">
        <f t="shared" si="6"/>
        <v>15000000</v>
      </c>
      <c r="K20" s="75">
        <f t="shared" si="6"/>
        <v>40000000</v>
      </c>
      <c r="L20" s="75">
        <f t="shared" si="6"/>
        <v>5000000</v>
      </c>
      <c r="M20" s="51">
        <f t="shared" si="6"/>
        <v>50000000</v>
      </c>
      <c r="N20" s="75">
        <f t="shared" si="6"/>
        <v>40000000</v>
      </c>
      <c r="O20" s="75">
        <f t="shared" si="6"/>
        <v>20000000</v>
      </c>
      <c r="P20" s="51">
        <f t="shared" si="6"/>
        <v>35000000</v>
      </c>
    </row>
    <row r="21" spans="1:16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</row>
    <row r="22" spans="1:16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</row>
    <row r="23" spans="1:16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</row>
    <row r="24" spans="1:16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</row>
    <row r="25" spans="1:16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</row>
    <row r="26" spans="1:16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</row>
    <row r="27" spans="1:16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</row>
    <row r="28" spans="1:16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</row>
    <row r="29" spans="1:16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</row>
    <row r="30" spans="1:16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</row>
    <row r="31" spans="1:16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</row>
    <row r="32" spans="1:16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</row>
    <row r="33" spans="2:16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</row>
    <row r="34" spans="2:16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</row>
    <row r="35" spans="2:16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</row>
    <row r="36" spans="2:16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</row>
    <row r="37" spans="2:16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</row>
    <row r="38" spans="2:16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</row>
    <row r="39" spans="2:16" ht="15.75" thickTop="1" x14ac:dyDescent="0.25">
      <c r="K39" s="7"/>
      <c r="L39" s="7"/>
      <c r="M39" s="7"/>
      <c r="N39" s="7"/>
      <c r="O39" s="7"/>
      <c r="P39" s="7"/>
    </row>
    <row r="40" spans="2:16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</row>
    <row r="41" spans="2:16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</row>
    <row r="42" spans="2:16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</row>
    <row r="43" spans="2:16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</row>
    <row r="44" spans="2:16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</row>
    <row r="45" spans="2:16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</row>
    <row r="46" spans="2:16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</row>
    <row r="47" spans="2:16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</row>
    <row r="48" spans="2:16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</row>
    <row r="49" spans="2:16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</row>
    <row r="50" spans="2:16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</row>
    <row r="51" spans="2:16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</row>
    <row r="52" spans="2:16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</row>
    <row r="53" spans="2:16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</row>
    <row r="54" spans="2:16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</row>
    <row r="55" spans="2:16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</row>
    <row r="56" spans="2:16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</row>
    <row r="57" spans="2:16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</row>
    <row r="58" spans="2:16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</row>
    <row r="65" spans="2:16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</row>
    <row r="66" spans="2:16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</row>
    <row r="68" spans="2:16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</row>
    <row r="69" spans="2:16" x14ac:dyDescent="0.25">
      <c r="B69" s="69"/>
      <c r="C69" s="69"/>
      <c r="D69" s="70"/>
      <c r="E69" s="70"/>
      <c r="F69" s="74"/>
      <c r="G69" s="34"/>
      <c r="H69" s="36"/>
    </row>
    <row r="70" spans="2:16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</row>
    <row r="7" spans="1:19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16" si="2">J7+Q7-R7</f>
        <v>0</v>
      </c>
    </row>
    <row r="8" spans="1:19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26958.9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</row>
    <row r="9" spans="1:19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</row>
    <row r="10" spans="1:19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3">J10+N10-O10</f>
        <v>0</v>
      </c>
      <c r="Q10" s="27">
        <v>5000000</v>
      </c>
      <c r="R10" s="85">
        <v>5000000</v>
      </c>
      <c r="S10" s="28">
        <f t="shared" si="2"/>
        <v>0</v>
      </c>
    </row>
    <row r="11" spans="1:19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4">J11+K11-L11</f>
        <v>5000000</v>
      </c>
      <c r="N11" s="27">
        <v>5000000</v>
      </c>
      <c r="O11" s="85">
        <v>5000000</v>
      </c>
      <c r="P11" s="28">
        <f t="shared" si="3"/>
        <v>0</v>
      </c>
      <c r="Q11" s="27">
        <v>5000000</v>
      </c>
      <c r="R11" s="85">
        <v>5000000</v>
      </c>
      <c r="S11" s="28">
        <f t="shared" si="2"/>
        <v>0</v>
      </c>
    </row>
    <row r="12" spans="1:19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21743.84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/>
      <c r="P12" s="28">
        <f t="shared" si="3"/>
        <v>5000000</v>
      </c>
      <c r="Q12" s="27">
        <v>5000000</v>
      </c>
      <c r="R12" s="27">
        <v>5000000</v>
      </c>
      <c r="S12" s="28">
        <f t="shared" si="2"/>
        <v>0</v>
      </c>
    </row>
    <row r="13" spans="1:19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48657.53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3"/>
        <v>10000000</v>
      </c>
      <c r="Q13" s="27">
        <v>10000000</v>
      </c>
      <c r="R13" s="27">
        <v>10000000</v>
      </c>
      <c r="S13" s="28">
        <f t="shared" si="2"/>
        <v>0</v>
      </c>
    </row>
    <row r="14" spans="1:19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24082.19</v>
      </c>
      <c r="J14" s="85"/>
      <c r="K14" s="27">
        <v>5000000</v>
      </c>
      <c r="L14" s="85"/>
      <c r="M14" s="28">
        <f t="shared" ref="M14:M16" si="5">J14+K14-L14</f>
        <v>5000000</v>
      </c>
      <c r="N14" s="27">
        <v>5000000</v>
      </c>
      <c r="O14" s="85"/>
      <c r="P14" s="28">
        <f t="shared" si="3"/>
        <v>5000000</v>
      </c>
      <c r="Q14" s="27">
        <v>5000000</v>
      </c>
      <c r="R14" s="27">
        <v>5000000</v>
      </c>
      <c r="S14" s="28">
        <f t="shared" si="2"/>
        <v>0</v>
      </c>
    </row>
    <row r="15" spans="1:19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30061.64</v>
      </c>
      <c r="J15" s="85"/>
      <c r="K15" s="27">
        <v>5000000</v>
      </c>
      <c r="L15" s="85"/>
      <c r="M15" s="28">
        <f t="shared" si="5"/>
        <v>5000000</v>
      </c>
      <c r="N15" s="27">
        <v>5000000</v>
      </c>
      <c r="O15" s="85"/>
      <c r="P15" s="28">
        <f t="shared" si="3"/>
        <v>5000000</v>
      </c>
      <c r="Q15" s="27">
        <v>5000000</v>
      </c>
      <c r="R15" s="85"/>
      <c r="S15" s="28">
        <f t="shared" si="2"/>
        <v>5000000</v>
      </c>
    </row>
    <row r="16" spans="1:19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31643.84</v>
      </c>
      <c r="J16" s="85"/>
      <c r="K16" s="27">
        <v>5000000</v>
      </c>
      <c r="L16" s="85"/>
      <c r="M16" s="28">
        <f t="shared" si="5"/>
        <v>5000000</v>
      </c>
      <c r="N16" s="27">
        <v>5000000</v>
      </c>
      <c r="O16" s="85"/>
      <c r="P16" s="28">
        <f t="shared" si="3"/>
        <v>5000000</v>
      </c>
      <c r="Q16" s="27">
        <v>5000000</v>
      </c>
      <c r="R16" s="85"/>
      <c r="S16" s="28">
        <f t="shared" si="2"/>
        <v>5000000</v>
      </c>
    </row>
    <row r="17" spans="1:19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  <c r="Q17" s="86"/>
      <c r="R17" s="85"/>
      <c r="S17" s="87"/>
    </row>
    <row r="18" spans="1:19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S18" si="6">SUM(I5:I17)</f>
        <v>183147.94</v>
      </c>
      <c r="J18" s="94">
        <f t="shared" si="6"/>
        <v>15000000</v>
      </c>
      <c r="K18" s="94">
        <f t="shared" si="6"/>
        <v>40000000</v>
      </c>
      <c r="L18" s="94">
        <f t="shared" si="6"/>
        <v>5000000</v>
      </c>
      <c r="M18" s="95">
        <f t="shared" si="6"/>
        <v>50000000</v>
      </c>
      <c r="N18" s="94">
        <f t="shared" si="6"/>
        <v>40000000</v>
      </c>
      <c r="O18" s="94">
        <f t="shared" si="6"/>
        <v>20000000</v>
      </c>
      <c r="P18" s="95">
        <f t="shared" si="6"/>
        <v>35000000</v>
      </c>
      <c r="Q18" s="94">
        <f t="shared" si="6"/>
        <v>40000000</v>
      </c>
      <c r="R18" s="94">
        <f t="shared" si="6"/>
        <v>45000000</v>
      </c>
      <c r="S18" s="95">
        <f t="shared" si="6"/>
        <v>10000000</v>
      </c>
    </row>
    <row r="19" spans="1:19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  <c r="Q19" s="43"/>
      <c r="R19" s="43"/>
      <c r="S19" s="44"/>
    </row>
    <row r="20" spans="1:19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S20" si="7">I18</f>
        <v>183147.94</v>
      </c>
      <c r="J20" s="50">
        <f t="shared" si="7"/>
        <v>15000000</v>
      </c>
      <c r="K20" s="75">
        <f t="shared" si="7"/>
        <v>40000000</v>
      </c>
      <c r="L20" s="75">
        <f t="shared" si="7"/>
        <v>5000000</v>
      </c>
      <c r="M20" s="51">
        <f t="shared" si="7"/>
        <v>50000000</v>
      </c>
      <c r="N20" s="75">
        <f t="shared" si="7"/>
        <v>40000000</v>
      </c>
      <c r="O20" s="75">
        <f t="shared" si="7"/>
        <v>20000000</v>
      </c>
      <c r="P20" s="51">
        <f t="shared" si="7"/>
        <v>35000000</v>
      </c>
      <c r="Q20" s="75">
        <f t="shared" si="7"/>
        <v>40000000</v>
      </c>
      <c r="R20" s="75">
        <f t="shared" si="7"/>
        <v>45000000</v>
      </c>
      <c r="S20" s="51">
        <f t="shared" si="7"/>
        <v>10000000</v>
      </c>
    </row>
    <row r="21" spans="1:19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  <c r="S21" s="37"/>
    </row>
    <row r="22" spans="1:19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  <c r="Q22" s="33" t="s">
        <v>46</v>
      </c>
      <c r="R22" s="33" t="s">
        <v>47</v>
      </c>
      <c r="S22" s="27"/>
    </row>
    <row r="23" spans="1:19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  <c r="Q23" s="103" t="s">
        <v>48</v>
      </c>
      <c r="R23" s="104" t="s">
        <v>49</v>
      </c>
      <c r="S23" s="105">
        <v>0</v>
      </c>
    </row>
    <row r="24" spans="1:19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  <c r="Q24" s="106" t="s">
        <v>50</v>
      </c>
      <c r="R24" s="98" t="s">
        <v>51</v>
      </c>
      <c r="S24" s="99">
        <v>10000000</v>
      </c>
    </row>
    <row r="25" spans="1:19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  <c r="Q25" s="100" t="s">
        <v>52</v>
      </c>
      <c r="R25" s="101" t="s">
        <v>53</v>
      </c>
      <c r="S25" s="102">
        <v>-5000000</v>
      </c>
    </row>
    <row r="26" spans="1:19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  <c r="Q26" s="103" t="s">
        <v>54</v>
      </c>
      <c r="R26" s="104" t="s">
        <v>55</v>
      </c>
      <c r="S26" s="105">
        <v>0</v>
      </c>
    </row>
    <row r="27" spans="1:19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  <c r="Q27" s="106" t="s">
        <v>56</v>
      </c>
      <c r="R27" s="98" t="s">
        <v>57</v>
      </c>
      <c r="S27" s="99">
        <v>0</v>
      </c>
    </row>
    <row r="28" spans="1:19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  <c r="Q28" s="100" t="s">
        <v>58</v>
      </c>
      <c r="R28" s="101" t="s">
        <v>59</v>
      </c>
      <c r="S28" s="102">
        <v>0</v>
      </c>
    </row>
    <row r="29" spans="1:19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  <c r="Q29" s="106" t="s">
        <v>60</v>
      </c>
      <c r="R29" s="98" t="s">
        <v>61</v>
      </c>
      <c r="S29" s="99">
        <v>10000000</v>
      </c>
    </row>
    <row r="30" spans="1:19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  <c r="Q30" s="106" t="s">
        <v>62</v>
      </c>
      <c r="R30" s="98" t="s">
        <v>63</v>
      </c>
      <c r="S30" s="99">
        <v>20000000</v>
      </c>
    </row>
    <row r="31" spans="1:19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  <c r="Q31" s="106" t="s">
        <v>64</v>
      </c>
      <c r="R31" s="98" t="s">
        <v>65</v>
      </c>
      <c r="S31" s="99">
        <v>-25000000</v>
      </c>
    </row>
    <row r="32" spans="1:19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  <c r="Q32" s="103" t="s">
        <v>66</v>
      </c>
      <c r="R32" s="104" t="s">
        <v>67</v>
      </c>
      <c r="S32" s="105">
        <v>0</v>
      </c>
    </row>
    <row r="33" spans="2:19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  <c r="Q33" s="106" t="s">
        <v>68</v>
      </c>
      <c r="R33" s="98" t="s">
        <v>69</v>
      </c>
      <c r="S33" s="99">
        <v>0</v>
      </c>
    </row>
    <row r="34" spans="2:19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  <c r="Q34" s="100" t="s">
        <v>70</v>
      </c>
      <c r="R34" s="101" t="s">
        <v>71</v>
      </c>
      <c r="S34" s="102">
        <v>0</v>
      </c>
    </row>
    <row r="35" spans="2:19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  <c r="Q35" s="106" t="s">
        <v>72</v>
      </c>
      <c r="R35" s="98" t="s">
        <v>73</v>
      </c>
      <c r="S35" s="99">
        <v>5000000</v>
      </c>
    </row>
    <row r="36" spans="2:19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  <c r="Q36" s="106" t="s">
        <v>74</v>
      </c>
      <c r="R36" s="98" t="s">
        <v>75</v>
      </c>
      <c r="S36" s="99">
        <v>10000000</v>
      </c>
    </row>
    <row r="37" spans="2:19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  <c r="Q37" s="100" t="s">
        <v>76</v>
      </c>
      <c r="R37" s="101" t="s">
        <v>77</v>
      </c>
      <c r="S37" s="102">
        <v>-15000000</v>
      </c>
    </row>
    <row r="38" spans="2:19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  <c r="R38" s="55" t="s">
        <v>98</v>
      </c>
      <c r="S38" s="107">
        <f>SUM(S23:S37)</f>
        <v>10000000</v>
      </c>
    </row>
    <row r="39" spans="2:19" ht="15.75" thickTop="1" x14ac:dyDescent="0.25">
      <c r="K39" s="7"/>
      <c r="L39" s="7"/>
      <c r="M39" s="7"/>
      <c r="N39" s="7"/>
      <c r="O39" s="7"/>
      <c r="P39" s="7"/>
      <c r="Q39" s="7"/>
      <c r="R39" s="7"/>
      <c r="S39" s="7"/>
    </row>
    <row r="40" spans="2:19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  <c r="Q42" s="7"/>
      <c r="R42" s="7"/>
      <c r="S42" s="37"/>
    </row>
    <row r="43" spans="2:19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  <c r="Q43" s="7"/>
      <c r="R43" s="7"/>
      <c r="S43" s="7"/>
    </row>
    <row r="44" spans="2:19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  <c r="Q44" s="7"/>
      <c r="R44" s="7"/>
      <c r="S44" s="37"/>
    </row>
    <row r="45" spans="2:19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  <c r="Q45" s="7"/>
      <c r="R45" s="7"/>
      <c r="S45" s="37"/>
    </row>
    <row r="46" spans="2:19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</row>
    <row r="47" spans="2:19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</row>
    <row r="51" spans="2:19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</row>
    <row r="53" spans="2:19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</row>
    <row r="54" spans="2:19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</row>
    <row r="55" spans="2:19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  <c r="Q55" s="7"/>
      <c r="R55" s="7"/>
      <c r="S55" s="37"/>
    </row>
    <row r="56" spans="2:19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</row>
    <row r="60" spans="2:19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</row>
    <row r="62" spans="2:19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</row>
    <row r="65" spans="2:19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  <c r="Q67" s="7"/>
      <c r="R67" s="7"/>
      <c r="S67" s="37"/>
    </row>
    <row r="68" spans="2:19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9"/>
      <c r="C69" s="69"/>
      <c r="D69" s="70"/>
      <c r="E69" s="70"/>
      <c r="F69" s="74"/>
      <c r="G69" s="34"/>
      <c r="H69" s="36"/>
    </row>
    <row r="70" spans="2:19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20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23047.26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5"/>
        <v>5000000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4041.1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4191.78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4287.67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ht="15.75" thickBot="1" x14ac:dyDescent="0.3">
      <c r="A21" s="79"/>
      <c r="B21" s="80"/>
      <c r="C21" s="80"/>
      <c r="D21" s="80"/>
      <c r="E21" s="80"/>
      <c r="F21" s="81"/>
      <c r="G21" s="82"/>
      <c r="H21" s="83"/>
      <c r="I21" s="84"/>
      <c r="J21" s="85"/>
      <c r="K21" s="86"/>
      <c r="L21" s="85"/>
      <c r="M21" s="87"/>
      <c r="N21" s="86"/>
      <c r="O21" s="85"/>
      <c r="P21" s="87"/>
      <c r="Q21" s="86"/>
      <c r="R21" s="85"/>
      <c r="S21" s="87"/>
      <c r="T21" s="86"/>
      <c r="U21" s="85"/>
      <c r="V21" s="87"/>
    </row>
    <row r="22" spans="1:22" ht="15.75" thickBot="1" x14ac:dyDescent="0.3">
      <c r="A22" s="88" t="s">
        <v>19</v>
      </c>
      <c r="B22" s="89" t="s">
        <v>17</v>
      </c>
      <c r="C22" s="89"/>
      <c r="D22" s="89"/>
      <c r="E22" s="89"/>
      <c r="F22" s="90"/>
      <c r="G22" s="91"/>
      <c r="H22" s="92" t="s">
        <v>17</v>
      </c>
      <c r="I22" s="93">
        <f t="shared" ref="I22:V22" si="11">SUM(I5:I21)</f>
        <v>68266.44</v>
      </c>
      <c r="J22" s="94">
        <f t="shared" si="11"/>
        <v>15000000</v>
      </c>
      <c r="K22" s="94">
        <f t="shared" si="11"/>
        <v>55000000</v>
      </c>
      <c r="L22" s="94">
        <f t="shared" si="11"/>
        <v>5000000</v>
      </c>
      <c r="M22" s="95">
        <f t="shared" si="11"/>
        <v>65000000</v>
      </c>
      <c r="N22" s="94">
        <f t="shared" si="11"/>
        <v>55000000</v>
      </c>
      <c r="O22" s="94">
        <f t="shared" si="11"/>
        <v>30000000</v>
      </c>
      <c r="P22" s="95">
        <f t="shared" si="11"/>
        <v>40000000</v>
      </c>
      <c r="Q22" s="94">
        <f t="shared" si="11"/>
        <v>55000000</v>
      </c>
      <c r="R22" s="94">
        <f t="shared" si="11"/>
        <v>60000000</v>
      </c>
      <c r="S22" s="95">
        <f t="shared" si="11"/>
        <v>10000000</v>
      </c>
      <c r="T22" s="94">
        <f t="shared" si="11"/>
        <v>55000000</v>
      </c>
      <c r="U22" s="94">
        <f t="shared" si="11"/>
        <v>50000000</v>
      </c>
      <c r="V22" s="95">
        <f t="shared" si="11"/>
        <v>20000000</v>
      </c>
    </row>
    <row r="23" spans="1:22" ht="15.75" thickBot="1" x14ac:dyDescent="0.3">
      <c r="A23" s="38"/>
      <c r="B23" s="39"/>
      <c r="C23" s="39"/>
      <c r="D23" s="39"/>
      <c r="E23" s="39"/>
      <c r="F23" s="40"/>
      <c r="G23" s="39"/>
      <c r="H23" s="41"/>
      <c r="I23" s="42"/>
      <c r="J23" s="43"/>
      <c r="K23" s="43"/>
      <c r="L23" s="43"/>
      <c r="M23" s="44"/>
      <c r="N23" s="43"/>
      <c r="O23" s="43"/>
      <c r="P23" s="44"/>
      <c r="Q23" s="43"/>
      <c r="R23" s="43"/>
      <c r="S23" s="44"/>
      <c r="T23" s="43"/>
      <c r="U23" s="43"/>
      <c r="V23" s="44"/>
    </row>
    <row r="24" spans="1:22" ht="15.75" thickBot="1" x14ac:dyDescent="0.3">
      <c r="A24" s="45" t="s">
        <v>20</v>
      </c>
      <c r="B24" s="46"/>
      <c r="C24" s="46"/>
      <c r="D24" s="46"/>
      <c r="E24" s="46"/>
      <c r="F24" s="47"/>
      <c r="G24" s="46" t="s">
        <v>17</v>
      </c>
      <c r="H24" s="48" t="s">
        <v>17</v>
      </c>
      <c r="I24" s="49">
        <f t="shared" ref="I24:V24" si="12">I22</f>
        <v>68266.44</v>
      </c>
      <c r="J24" s="50">
        <f t="shared" si="12"/>
        <v>15000000</v>
      </c>
      <c r="K24" s="75">
        <f t="shared" si="12"/>
        <v>55000000</v>
      </c>
      <c r="L24" s="75">
        <f t="shared" si="12"/>
        <v>5000000</v>
      </c>
      <c r="M24" s="51">
        <f t="shared" si="12"/>
        <v>65000000</v>
      </c>
      <c r="N24" s="75">
        <f t="shared" si="12"/>
        <v>55000000</v>
      </c>
      <c r="O24" s="75">
        <f t="shared" si="12"/>
        <v>30000000</v>
      </c>
      <c r="P24" s="51">
        <f t="shared" si="12"/>
        <v>40000000</v>
      </c>
      <c r="Q24" s="75">
        <f t="shared" si="12"/>
        <v>55000000</v>
      </c>
      <c r="R24" s="75">
        <f t="shared" si="12"/>
        <v>60000000</v>
      </c>
      <c r="S24" s="51">
        <f t="shared" si="12"/>
        <v>10000000</v>
      </c>
      <c r="T24" s="75">
        <f t="shared" si="12"/>
        <v>55000000</v>
      </c>
      <c r="U24" s="75">
        <f t="shared" si="12"/>
        <v>50000000</v>
      </c>
      <c r="V24" s="51">
        <f t="shared" si="12"/>
        <v>20000000</v>
      </c>
    </row>
    <row r="25" spans="1:22" x14ac:dyDescent="0.25">
      <c r="A25" s="36"/>
      <c r="B25" s="34"/>
      <c r="C25" s="34"/>
      <c r="D25" s="34"/>
      <c r="E25" s="34"/>
      <c r="F25" s="35"/>
      <c r="G25" s="34"/>
      <c r="H25" s="36"/>
      <c r="J25" s="37"/>
      <c r="M25" s="37"/>
      <c r="P25" s="37"/>
      <c r="S25" s="37"/>
      <c r="V25" s="37"/>
    </row>
    <row r="26" spans="1:22" x14ac:dyDescent="0.25">
      <c r="A26" s="36"/>
      <c r="B26" s="34"/>
      <c r="C26" s="34"/>
      <c r="D26" s="34"/>
      <c r="E26" s="34"/>
      <c r="F26" s="35"/>
      <c r="G26" s="34"/>
      <c r="H26" s="36"/>
      <c r="J26" s="97"/>
      <c r="K26" s="33" t="s">
        <v>46</v>
      </c>
      <c r="L26" s="33" t="s">
        <v>47</v>
      </c>
      <c r="M26" s="27"/>
      <c r="N26" s="33" t="s">
        <v>46</v>
      </c>
      <c r="O26" s="33" t="s">
        <v>47</v>
      </c>
      <c r="P26" s="27"/>
      <c r="Q26" s="33" t="s">
        <v>46</v>
      </c>
      <c r="R26" s="33" t="s">
        <v>47</v>
      </c>
      <c r="S26" s="27"/>
      <c r="T26" s="33" t="s">
        <v>46</v>
      </c>
      <c r="U26" s="33" t="s">
        <v>47</v>
      </c>
      <c r="V26" s="27"/>
    </row>
    <row r="27" spans="1:22" x14ac:dyDescent="0.25">
      <c r="B27" s="52"/>
      <c r="C27" s="52"/>
      <c r="G27" s="52"/>
      <c r="H27" s="52"/>
      <c r="I27" s="53"/>
      <c r="J27" s="114" t="s">
        <v>81</v>
      </c>
      <c r="K27" s="103" t="s">
        <v>48</v>
      </c>
      <c r="L27" s="104" t="s">
        <v>49</v>
      </c>
      <c r="M27" s="105">
        <v>0</v>
      </c>
      <c r="N27" s="103" t="s">
        <v>48</v>
      </c>
      <c r="O27" s="104" t="s">
        <v>49</v>
      </c>
      <c r="P27" s="105">
        <v>0</v>
      </c>
      <c r="Q27" s="103" t="s">
        <v>48</v>
      </c>
      <c r="R27" s="104" t="s">
        <v>49</v>
      </c>
      <c r="S27" s="105">
        <v>0</v>
      </c>
      <c r="T27" s="103" t="s">
        <v>48</v>
      </c>
      <c r="U27" s="104" t="s">
        <v>49</v>
      </c>
      <c r="V27" s="105">
        <v>0</v>
      </c>
    </row>
    <row r="28" spans="1:22" x14ac:dyDescent="0.25">
      <c r="B28" s="52"/>
      <c r="C28" s="52"/>
      <c r="G28" s="52"/>
      <c r="H28" s="52"/>
      <c r="I28" s="53"/>
      <c r="J28" s="115"/>
      <c r="K28" s="106" t="s">
        <v>50</v>
      </c>
      <c r="L28" s="98" t="s">
        <v>51</v>
      </c>
      <c r="M28" s="99">
        <v>10000000</v>
      </c>
      <c r="N28" s="106" t="s">
        <v>50</v>
      </c>
      <c r="O28" s="98" t="s">
        <v>51</v>
      </c>
      <c r="P28" s="99">
        <v>10000000</v>
      </c>
      <c r="Q28" s="106" t="s">
        <v>50</v>
      </c>
      <c r="R28" s="98" t="s">
        <v>51</v>
      </c>
      <c r="S28" s="99">
        <v>10000000</v>
      </c>
      <c r="T28" s="106" t="s">
        <v>50</v>
      </c>
      <c r="U28" s="98" t="s">
        <v>51</v>
      </c>
      <c r="V28" s="99">
        <v>10000000</v>
      </c>
    </row>
    <row r="29" spans="1:22" x14ac:dyDescent="0.25">
      <c r="B29" s="52"/>
      <c r="C29" s="52"/>
      <c r="G29" s="52"/>
      <c r="H29" s="52"/>
      <c r="I29" s="53"/>
      <c r="J29" s="116"/>
      <c r="K29" s="100" t="s">
        <v>52</v>
      </c>
      <c r="L29" s="101" t="s">
        <v>53</v>
      </c>
      <c r="M29" s="102">
        <v>0</v>
      </c>
      <c r="N29" s="100" t="s">
        <v>52</v>
      </c>
      <c r="O29" s="101" t="s">
        <v>53</v>
      </c>
      <c r="P29" s="102">
        <v>0</v>
      </c>
      <c r="Q29" s="100" t="s">
        <v>52</v>
      </c>
      <c r="R29" s="101" t="s">
        <v>53</v>
      </c>
      <c r="S29" s="102">
        <v>-5000000</v>
      </c>
      <c r="T29" s="100" t="s">
        <v>52</v>
      </c>
      <c r="U29" s="101" t="s">
        <v>53</v>
      </c>
      <c r="V29" s="102">
        <v>-10000000</v>
      </c>
    </row>
    <row r="30" spans="1:22" x14ac:dyDescent="0.25">
      <c r="B30" s="52"/>
      <c r="C30" s="52"/>
      <c r="G30" s="52"/>
      <c r="H30" s="52"/>
      <c r="I30" s="53"/>
      <c r="J30" s="114" t="s">
        <v>82</v>
      </c>
      <c r="K30" s="103" t="s">
        <v>54</v>
      </c>
      <c r="L30" s="104" t="s">
        <v>55</v>
      </c>
      <c r="M30" s="105">
        <v>0</v>
      </c>
      <c r="N30" s="103" t="s">
        <v>54</v>
      </c>
      <c r="O30" s="104" t="s">
        <v>55</v>
      </c>
      <c r="P30" s="105">
        <v>0</v>
      </c>
      <c r="Q30" s="103" t="s">
        <v>54</v>
      </c>
      <c r="R30" s="104" t="s">
        <v>55</v>
      </c>
      <c r="S30" s="105">
        <v>0</v>
      </c>
      <c r="T30" s="103" t="s">
        <v>54</v>
      </c>
      <c r="U30" s="104" t="s">
        <v>55</v>
      </c>
      <c r="V30" s="105">
        <v>0</v>
      </c>
    </row>
    <row r="31" spans="1:22" x14ac:dyDescent="0.25">
      <c r="B31" s="52"/>
      <c r="C31" s="52"/>
      <c r="G31" s="52"/>
      <c r="H31" s="52"/>
      <c r="I31" s="53"/>
      <c r="J31" s="115"/>
      <c r="K31" s="106" t="s">
        <v>56</v>
      </c>
      <c r="L31" s="98" t="s">
        <v>57</v>
      </c>
      <c r="M31" s="99">
        <v>0</v>
      </c>
      <c r="N31" s="106" t="s">
        <v>56</v>
      </c>
      <c r="O31" s="98" t="s">
        <v>57</v>
      </c>
      <c r="P31" s="99">
        <v>0</v>
      </c>
      <c r="Q31" s="106" t="s">
        <v>56</v>
      </c>
      <c r="R31" s="98" t="s">
        <v>57</v>
      </c>
      <c r="S31" s="99">
        <v>0</v>
      </c>
      <c r="T31" s="106" t="s">
        <v>56</v>
      </c>
      <c r="U31" s="98" t="s">
        <v>57</v>
      </c>
      <c r="V31" s="99">
        <v>0</v>
      </c>
    </row>
    <row r="32" spans="1:22" x14ac:dyDescent="0.25">
      <c r="B32" s="52"/>
      <c r="C32" s="52"/>
      <c r="G32" s="52"/>
      <c r="H32" s="52"/>
      <c r="I32" s="53"/>
      <c r="J32" s="116"/>
      <c r="K32" s="100" t="s">
        <v>58</v>
      </c>
      <c r="L32" s="101" t="s">
        <v>59</v>
      </c>
      <c r="M32" s="102">
        <v>0</v>
      </c>
      <c r="N32" s="100" t="s">
        <v>58</v>
      </c>
      <c r="O32" s="101" t="s">
        <v>59</v>
      </c>
      <c r="P32" s="102">
        <v>0</v>
      </c>
      <c r="Q32" s="100" t="s">
        <v>58</v>
      </c>
      <c r="R32" s="101" t="s">
        <v>59</v>
      </c>
      <c r="S32" s="102">
        <v>0</v>
      </c>
      <c r="T32" s="100" t="s">
        <v>58</v>
      </c>
      <c r="U32" s="101" t="s">
        <v>59</v>
      </c>
      <c r="V32" s="102">
        <v>0</v>
      </c>
    </row>
    <row r="33" spans="2:22" x14ac:dyDescent="0.25">
      <c r="B33" s="52"/>
      <c r="C33" s="52"/>
      <c r="G33" s="52"/>
      <c r="H33" s="52"/>
      <c r="I33" s="53"/>
      <c r="J33" s="114" t="s">
        <v>83</v>
      </c>
      <c r="K33" s="106" t="s">
        <v>60</v>
      </c>
      <c r="L33" s="98" t="s">
        <v>61</v>
      </c>
      <c r="M33" s="99">
        <v>10000000</v>
      </c>
      <c r="N33" s="106" t="s">
        <v>60</v>
      </c>
      <c r="O33" s="98" t="s">
        <v>61</v>
      </c>
      <c r="P33" s="99">
        <v>10000000</v>
      </c>
      <c r="Q33" s="106" t="s">
        <v>60</v>
      </c>
      <c r="R33" s="98" t="s">
        <v>61</v>
      </c>
      <c r="S33" s="99">
        <v>10000000</v>
      </c>
      <c r="T33" s="106" t="s">
        <v>60</v>
      </c>
      <c r="U33" s="98" t="s">
        <v>61</v>
      </c>
      <c r="V33" s="99">
        <v>10000000</v>
      </c>
    </row>
    <row r="34" spans="2:22" x14ac:dyDescent="0.25">
      <c r="B34" s="52"/>
      <c r="C34" s="52"/>
      <c r="G34" s="52"/>
      <c r="H34" s="52"/>
      <c r="I34" s="53"/>
      <c r="J34" s="115"/>
      <c r="K34" s="106" t="s">
        <v>62</v>
      </c>
      <c r="L34" s="98" t="s">
        <v>63</v>
      </c>
      <c r="M34" s="99">
        <v>20000000</v>
      </c>
      <c r="N34" s="106" t="s">
        <v>62</v>
      </c>
      <c r="O34" s="98" t="s">
        <v>63</v>
      </c>
      <c r="P34" s="99">
        <v>20000000</v>
      </c>
      <c r="Q34" s="106" t="s">
        <v>62</v>
      </c>
      <c r="R34" s="98" t="s">
        <v>63</v>
      </c>
      <c r="S34" s="99">
        <v>20000000</v>
      </c>
      <c r="T34" s="106" t="s">
        <v>62</v>
      </c>
      <c r="U34" s="98" t="s">
        <v>63</v>
      </c>
      <c r="V34" s="99">
        <v>25000000</v>
      </c>
    </row>
    <row r="35" spans="2:22" x14ac:dyDescent="0.25">
      <c r="B35" s="52"/>
      <c r="C35" s="52"/>
      <c r="G35" s="52"/>
      <c r="H35" s="52"/>
      <c r="I35" s="53"/>
      <c r="J35" s="116"/>
      <c r="K35" s="106" t="s">
        <v>64</v>
      </c>
      <c r="L35" s="98" t="s">
        <v>65</v>
      </c>
      <c r="M35" s="99">
        <v>-5000000</v>
      </c>
      <c r="N35" s="106" t="s">
        <v>64</v>
      </c>
      <c r="O35" s="98" t="s">
        <v>65</v>
      </c>
      <c r="P35" s="99">
        <v>-10000000</v>
      </c>
      <c r="Q35" s="106" t="s">
        <v>64</v>
      </c>
      <c r="R35" s="98" t="s">
        <v>65</v>
      </c>
      <c r="S35" s="99">
        <v>-25000000</v>
      </c>
      <c r="T35" s="106" t="s">
        <v>64</v>
      </c>
      <c r="U35" s="98" t="s">
        <v>65</v>
      </c>
      <c r="V35" s="99">
        <v>-25000000</v>
      </c>
    </row>
    <row r="36" spans="2:22" x14ac:dyDescent="0.25">
      <c r="B36" s="52"/>
      <c r="C36" s="52"/>
      <c r="G36" s="52"/>
      <c r="H36" s="52"/>
      <c r="I36" s="53"/>
      <c r="J36" s="114" t="s">
        <v>84</v>
      </c>
      <c r="K36" s="103" t="s">
        <v>66</v>
      </c>
      <c r="L36" s="104" t="s">
        <v>67</v>
      </c>
      <c r="M36" s="105">
        <v>0</v>
      </c>
      <c r="N36" s="103" t="s">
        <v>66</v>
      </c>
      <c r="O36" s="104" t="s">
        <v>67</v>
      </c>
      <c r="P36" s="105">
        <v>0</v>
      </c>
      <c r="Q36" s="103" t="s">
        <v>66</v>
      </c>
      <c r="R36" s="104" t="s">
        <v>67</v>
      </c>
      <c r="S36" s="105">
        <v>0</v>
      </c>
      <c r="T36" s="103" t="s">
        <v>66</v>
      </c>
      <c r="U36" s="104" t="s">
        <v>67</v>
      </c>
      <c r="V36" s="105">
        <v>0</v>
      </c>
    </row>
    <row r="37" spans="2:22" x14ac:dyDescent="0.25">
      <c r="B37" s="52"/>
      <c r="C37" s="52"/>
      <c r="G37" s="52"/>
      <c r="H37" s="52"/>
      <c r="I37" s="53"/>
      <c r="J37" s="115"/>
      <c r="K37" s="106" t="s">
        <v>68</v>
      </c>
      <c r="L37" s="98" t="s">
        <v>69</v>
      </c>
      <c r="M37" s="99">
        <v>0</v>
      </c>
      <c r="N37" s="106" t="s">
        <v>68</v>
      </c>
      <c r="O37" s="98" t="s">
        <v>69</v>
      </c>
      <c r="P37" s="99">
        <v>0</v>
      </c>
      <c r="Q37" s="106" t="s">
        <v>68</v>
      </c>
      <c r="R37" s="98" t="s">
        <v>69</v>
      </c>
      <c r="S37" s="99">
        <v>0</v>
      </c>
      <c r="T37" s="106" t="s">
        <v>68</v>
      </c>
      <c r="U37" s="98" t="s">
        <v>69</v>
      </c>
      <c r="V37" s="99">
        <v>0</v>
      </c>
    </row>
    <row r="38" spans="2:22" x14ac:dyDescent="0.25">
      <c r="B38" s="52"/>
      <c r="C38" s="52"/>
      <c r="G38" s="52"/>
      <c r="H38" s="52"/>
      <c r="I38" s="53"/>
      <c r="J38" s="116"/>
      <c r="K38" s="100" t="s">
        <v>70</v>
      </c>
      <c r="L38" s="101" t="s">
        <v>71</v>
      </c>
      <c r="M38" s="102">
        <v>0</v>
      </c>
      <c r="N38" s="100" t="s">
        <v>70</v>
      </c>
      <c r="O38" s="101" t="s">
        <v>71</v>
      </c>
      <c r="P38" s="102">
        <v>0</v>
      </c>
      <c r="Q38" s="100" t="s">
        <v>70</v>
      </c>
      <c r="R38" s="101" t="s">
        <v>71</v>
      </c>
      <c r="S38" s="102">
        <v>0</v>
      </c>
      <c r="T38" s="100" t="s">
        <v>70</v>
      </c>
      <c r="U38" s="101" t="s">
        <v>71</v>
      </c>
      <c r="V38" s="102">
        <v>0</v>
      </c>
    </row>
    <row r="39" spans="2:22" x14ac:dyDescent="0.25">
      <c r="B39" s="52"/>
      <c r="C39" s="52"/>
      <c r="G39" s="52"/>
      <c r="H39" s="52"/>
      <c r="I39" s="53"/>
      <c r="J39" s="108" t="s">
        <v>85</v>
      </c>
      <c r="K39" s="106" t="s">
        <v>72</v>
      </c>
      <c r="L39" s="98" t="s">
        <v>73</v>
      </c>
      <c r="M39" s="99">
        <v>5000000</v>
      </c>
      <c r="N39" s="106" t="s">
        <v>72</v>
      </c>
      <c r="O39" s="98" t="s">
        <v>73</v>
      </c>
      <c r="P39" s="99">
        <v>5000000</v>
      </c>
      <c r="Q39" s="106" t="s">
        <v>72</v>
      </c>
      <c r="R39" s="98" t="s">
        <v>73</v>
      </c>
      <c r="S39" s="99">
        <v>5000000</v>
      </c>
      <c r="T39" s="106" t="s">
        <v>72</v>
      </c>
      <c r="U39" s="98" t="s">
        <v>73</v>
      </c>
      <c r="V39" s="99">
        <v>5000000</v>
      </c>
    </row>
    <row r="40" spans="2:22" x14ac:dyDescent="0.25">
      <c r="B40" s="52"/>
      <c r="C40" s="52"/>
      <c r="G40" s="52"/>
      <c r="H40" s="52"/>
      <c r="I40" s="53"/>
      <c r="J40" s="109"/>
      <c r="K40" s="106" t="s">
        <v>74</v>
      </c>
      <c r="L40" s="98" t="s">
        <v>75</v>
      </c>
      <c r="M40" s="99">
        <v>10000000</v>
      </c>
      <c r="N40" s="106" t="s">
        <v>74</v>
      </c>
      <c r="O40" s="98" t="s">
        <v>75</v>
      </c>
      <c r="P40" s="99">
        <v>10000000</v>
      </c>
      <c r="Q40" s="106" t="s">
        <v>74</v>
      </c>
      <c r="R40" s="98" t="s">
        <v>75</v>
      </c>
      <c r="S40" s="99">
        <v>10000000</v>
      </c>
      <c r="T40" s="106" t="s">
        <v>74</v>
      </c>
      <c r="U40" s="98" t="s">
        <v>75</v>
      </c>
      <c r="V40" s="99">
        <v>20000000</v>
      </c>
    </row>
    <row r="41" spans="2:22" x14ac:dyDescent="0.25">
      <c r="B41" s="52"/>
      <c r="C41" s="52"/>
      <c r="G41" s="52"/>
      <c r="H41" s="52"/>
      <c r="I41" s="53"/>
      <c r="J41" s="110"/>
      <c r="K41" s="100" t="s">
        <v>76</v>
      </c>
      <c r="L41" s="101" t="s">
        <v>77</v>
      </c>
      <c r="M41" s="102">
        <v>0</v>
      </c>
      <c r="N41" s="100" t="s">
        <v>76</v>
      </c>
      <c r="O41" s="101" t="s">
        <v>77</v>
      </c>
      <c r="P41" s="102">
        <v>-10000000</v>
      </c>
      <c r="Q41" s="100" t="s">
        <v>76</v>
      </c>
      <c r="R41" s="101" t="s">
        <v>77</v>
      </c>
      <c r="S41" s="102">
        <v>-15000000</v>
      </c>
      <c r="T41" s="100" t="s">
        <v>76</v>
      </c>
      <c r="U41" s="101" t="s">
        <v>77</v>
      </c>
      <c r="V41" s="102">
        <v>-15000000</v>
      </c>
    </row>
    <row r="42" spans="2:22" ht="15.75" thickBot="1" x14ac:dyDescent="0.3">
      <c r="I42" s="54"/>
      <c r="J42" s="54"/>
      <c r="L42" s="55" t="s">
        <v>94</v>
      </c>
      <c r="M42" s="107">
        <f>SUM(M27:M41)</f>
        <v>50000000</v>
      </c>
      <c r="O42" s="55" t="s">
        <v>96</v>
      </c>
      <c r="P42" s="107">
        <f>SUM(P27:P41)</f>
        <v>35000000</v>
      </c>
      <c r="R42" s="55" t="s">
        <v>98</v>
      </c>
      <c r="S42" s="107">
        <f>SUM(S27:S41)</f>
        <v>10000000</v>
      </c>
      <c r="U42" s="55" t="s">
        <v>103</v>
      </c>
      <c r="V42" s="107">
        <f>SUM(V27:V41)</f>
        <v>20000000</v>
      </c>
    </row>
    <row r="43" spans="2:22" ht="15.75" thickTop="1" x14ac:dyDescent="0.25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ht="15.75" thickBot="1" x14ac:dyDescent="0.3">
      <c r="B44" s="34"/>
      <c r="C44" s="34"/>
      <c r="D44" s="34"/>
      <c r="E44" s="34"/>
      <c r="F44" s="35"/>
      <c r="G44" s="34"/>
      <c r="H44" s="3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x14ac:dyDescent="0.25">
      <c r="B45" s="56"/>
      <c r="C45" s="57"/>
      <c r="D45" s="58"/>
      <c r="E45" s="58"/>
      <c r="F45" s="59"/>
      <c r="G45" s="35"/>
      <c r="H45" s="3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x14ac:dyDescent="0.25">
      <c r="B46" s="60" t="s">
        <v>21</v>
      </c>
      <c r="C46" s="61"/>
      <c r="D46" s="62"/>
      <c r="E46" s="62"/>
      <c r="F46" s="59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  <c r="T46" s="7"/>
      <c r="U46" s="7"/>
      <c r="V46" s="37"/>
    </row>
    <row r="47" spans="2:22" x14ac:dyDescent="0.25">
      <c r="B47" s="63"/>
      <c r="C47" s="64"/>
      <c r="D47" s="34"/>
      <c r="E47" s="34"/>
      <c r="F47" s="59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x14ac:dyDescent="0.25">
      <c r="B48" s="63" t="s">
        <v>22</v>
      </c>
      <c r="C48" s="64"/>
      <c r="D48" s="34"/>
      <c r="E48" s="65">
        <v>5000000</v>
      </c>
      <c r="F48" s="66"/>
      <c r="G48" s="35"/>
      <c r="H48" s="34"/>
      <c r="K48" s="7"/>
      <c r="L48" s="7"/>
      <c r="M48" s="37"/>
      <c r="N48" s="7"/>
      <c r="O48" s="7"/>
      <c r="P48" s="37"/>
      <c r="Q48" s="7"/>
      <c r="R48" s="7"/>
      <c r="S48" s="37"/>
      <c r="T48" s="7"/>
      <c r="U48" s="7"/>
      <c r="V48" s="37"/>
    </row>
    <row r="49" spans="2:22" x14ac:dyDescent="0.25">
      <c r="B49" s="63" t="s">
        <v>23</v>
      </c>
      <c r="C49" s="64"/>
      <c r="D49" s="34"/>
      <c r="E49" s="65">
        <v>0</v>
      </c>
      <c r="F49" s="66"/>
      <c r="G49" s="35"/>
      <c r="H49" s="34"/>
      <c r="K49" s="7"/>
      <c r="L49" s="7"/>
      <c r="M49" s="37"/>
      <c r="N49" s="7"/>
      <c r="O49" s="7"/>
      <c r="P49" s="37"/>
      <c r="Q49" s="7"/>
      <c r="R49" s="7"/>
      <c r="S49" s="37"/>
      <c r="T49" s="7"/>
      <c r="U49" s="7"/>
      <c r="V49" s="37"/>
    </row>
    <row r="50" spans="2:22" x14ac:dyDescent="0.25">
      <c r="B50" s="63" t="s">
        <v>24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  <c r="T50" s="7"/>
      <c r="U50" s="7"/>
      <c r="V50" s="37"/>
    </row>
    <row r="51" spans="2:22" x14ac:dyDescent="0.25">
      <c r="B51" s="63" t="s">
        <v>25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2:22" x14ac:dyDescent="0.25">
      <c r="B52" s="63" t="s">
        <v>26</v>
      </c>
      <c r="C52" s="64"/>
      <c r="D52" s="34"/>
      <c r="E52" s="65">
        <v>0</v>
      </c>
      <c r="F52" s="66"/>
      <c r="G52" s="35"/>
      <c r="H52" s="3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2:22" x14ac:dyDescent="0.25">
      <c r="B53" s="63" t="s">
        <v>44</v>
      </c>
      <c r="C53" s="64"/>
      <c r="D53" s="34"/>
      <c r="E53" s="65">
        <v>3272550.59</v>
      </c>
      <c r="F53" s="66"/>
      <c r="G53" s="35"/>
      <c r="H53" s="3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2:22" x14ac:dyDescent="0.25">
      <c r="B54" s="63" t="s">
        <v>27</v>
      </c>
      <c r="C54" s="64"/>
      <c r="D54" s="34"/>
      <c r="E54" s="65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  <c r="T54" s="7"/>
      <c r="U54" s="7"/>
      <c r="V54" s="37"/>
    </row>
    <row r="55" spans="2:22" x14ac:dyDescent="0.25">
      <c r="B55" s="63" t="s">
        <v>36</v>
      </c>
      <c r="C55" s="64"/>
      <c r="D55" s="34"/>
      <c r="E55" s="65">
        <v>896673.17</v>
      </c>
      <c r="F55" s="66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63" t="s">
        <v>28</v>
      </c>
      <c r="C56" s="64"/>
      <c r="D56" s="34"/>
      <c r="E56" s="65">
        <v>0</v>
      </c>
      <c r="F56" s="66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</row>
    <row r="57" spans="2:22" x14ac:dyDescent="0.25">
      <c r="B57" s="63" t="s">
        <v>29</v>
      </c>
      <c r="C57" s="64"/>
      <c r="D57" s="34"/>
      <c r="E57" s="65">
        <v>19222364.239999998</v>
      </c>
      <c r="F57" s="66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ht="15.75" thickBot="1" x14ac:dyDescent="0.3">
      <c r="B58" s="63" t="s">
        <v>41</v>
      </c>
      <c r="C58" s="64"/>
      <c r="D58" s="34"/>
      <c r="E58" s="67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</row>
    <row r="59" spans="2:22" x14ac:dyDescent="0.25">
      <c r="B59" s="63"/>
      <c r="C59" s="64"/>
      <c r="D59" s="34"/>
      <c r="E59" s="65"/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ht="15.75" thickBot="1" x14ac:dyDescent="0.3">
      <c r="B60" s="63"/>
      <c r="C60" s="64"/>
      <c r="D60" s="34"/>
      <c r="E60" s="67">
        <f>SUM(E48:E58)</f>
        <v>28391588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63"/>
      <c r="C61" s="64"/>
      <c r="D61" s="34"/>
      <c r="E61" s="65"/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68" t="s">
        <v>30</v>
      </c>
      <c r="C62" s="69"/>
      <c r="D62" s="70"/>
      <c r="E62" s="65"/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31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  <c r="T63" s="7"/>
      <c r="U63" s="7"/>
      <c r="V63" s="37"/>
    </row>
    <row r="64" spans="2:22" x14ac:dyDescent="0.25">
      <c r="B64" s="63" t="s">
        <v>32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33</v>
      </c>
      <c r="C65" s="64"/>
      <c r="D65" s="34"/>
      <c r="E65" s="65">
        <v>13391588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34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3" t="s">
        <v>40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0</v>
      </c>
      <c r="F68" s="66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ht="15.75" thickBot="1" x14ac:dyDescent="0.3">
      <c r="B69" s="66"/>
      <c r="F69" s="66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ht="15.75" thickBot="1" x14ac:dyDescent="0.3">
      <c r="B70" s="68" t="s">
        <v>35</v>
      </c>
      <c r="C70" s="69"/>
      <c r="D70" s="70"/>
      <c r="E70" s="71">
        <f>E60-E65-E66-E67-E63-E64-E68</f>
        <v>15000000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2:22" ht="16.5" thickTop="1" thickBot="1" x14ac:dyDescent="0.3">
      <c r="B71" s="68"/>
      <c r="C71" s="69"/>
      <c r="D71" s="34"/>
      <c r="E71" s="34"/>
      <c r="F71" s="72"/>
      <c r="G71" s="34"/>
      <c r="H71" s="36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</row>
    <row r="72" spans="2:22" x14ac:dyDescent="0.25">
      <c r="B72" s="73"/>
      <c r="C72" s="73"/>
      <c r="D72" s="58"/>
      <c r="E72" s="58"/>
      <c r="F72" s="74"/>
      <c r="G72" s="34"/>
      <c r="H72" s="3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9"/>
      <c r="C73" s="69"/>
      <c r="D73" s="70"/>
      <c r="E73" s="70"/>
      <c r="F73" s="74"/>
      <c r="G73" s="34"/>
      <c r="H73" s="36"/>
    </row>
    <row r="74" spans="2:22" x14ac:dyDescent="0.25">
      <c r="B74" s="34"/>
      <c r="C74" s="34"/>
      <c r="D74" s="34"/>
      <c r="E74" s="34"/>
      <c r="F74" s="35"/>
      <c r="G74" s="34"/>
      <c r="H74" s="3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</sheetData>
  <mergeCells count="6">
    <mergeCell ref="J39:J41"/>
    <mergeCell ref="A4:H4"/>
    <mergeCell ref="J27:J29"/>
    <mergeCell ref="J30:J32"/>
    <mergeCell ref="J33:J35"/>
    <mergeCell ref="J36:J38"/>
  </mergeCells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5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104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31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0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25315.07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>
        <v>5000000</v>
      </c>
      <c r="V16" s="28">
        <f t="shared" si="5"/>
        <v>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30308.22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31438.36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32157.53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x14ac:dyDescent="0.25">
      <c r="A21" s="21"/>
      <c r="B21" s="22"/>
      <c r="C21" s="22"/>
      <c r="D21" s="22"/>
      <c r="E21" s="22"/>
      <c r="F21" s="22"/>
      <c r="G21" s="23"/>
      <c r="H21" s="21"/>
      <c r="I21" s="24"/>
      <c r="J21" s="25"/>
      <c r="K21" s="26"/>
      <c r="L21" s="27"/>
      <c r="M21" s="28"/>
      <c r="N21" s="26"/>
      <c r="O21" s="27"/>
      <c r="P21" s="28"/>
      <c r="Q21" s="26"/>
      <c r="R21" s="27"/>
      <c r="S21" s="28">
        <f t="shared" si="2"/>
        <v>0</v>
      </c>
      <c r="T21" s="26"/>
      <c r="U21" s="27"/>
      <c r="V21" s="28"/>
    </row>
    <row r="22" spans="1:22" x14ac:dyDescent="0.25">
      <c r="A22" s="29">
        <v>43796</v>
      </c>
      <c r="B22" s="24" t="s">
        <v>42</v>
      </c>
      <c r="C22" s="24">
        <v>326</v>
      </c>
      <c r="D22" s="24" t="s">
        <v>88</v>
      </c>
      <c r="E22" s="24">
        <v>2078891538</v>
      </c>
      <c r="F22" s="30">
        <v>6.9900000000000004E-2</v>
      </c>
      <c r="G22" s="31">
        <v>61</v>
      </c>
      <c r="H22" s="29">
        <v>43857</v>
      </c>
      <c r="I22" s="84">
        <v>3830.14</v>
      </c>
      <c r="J22" s="85"/>
      <c r="K22" s="27">
        <v>5000000</v>
      </c>
      <c r="L22" s="85"/>
      <c r="M22" s="28">
        <f>J22+K22-L22</f>
        <v>5000000</v>
      </c>
      <c r="N22" s="27">
        <v>5000000</v>
      </c>
      <c r="O22" s="85">
        <v>5000000</v>
      </c>
      <c r="P22" s="28">
        <f t="shared" ref="P22:P31" si="11">J22+N22-O22</f>
        <v>0</v>
      </c>
      <c r="Q22" s="27">
        <v>5000000</v>
      </c>
      <c r="R22" s="85">
        <v>5000000</v>
      </c>
      <c r="S22" s="28">
        <f t="shared" si="2"/>
        <v>0</v>
      </c>
      <c r="T22" s="27">
        <v>5000000</v>
      </c>
      <c r="U22" s="85"/>
      <c r="V22" s="28">
        <f t="shared" ref="V22:V31" si="12">J22+T22-U22</f>
        <v>5000000</v>
      </c>
    </row>
    <row r="23" spans="1:22" x14ac:dyDescent="0.25">
      <c r="A23" s="29">
        <v>43796</v>
      </c>
      <c r="B23" s="24" t="s">
        <v>18</v>
      </c>
      <c r="C23" s="24">
        <v>327</v>
      </c>
      <c r="D23" s="24" t="s">
        <v>88</v>
      </c>
      <c r="E23" s="24" t="s">
        <v>105</v>
      </c>
      <c r="F23" s="30">
        <v>7.2999999999999995E-2</v>
      </c>
      <c r="G23" s="31">
        <v>61</v>
      </c>
      <c r="H23" s="29">
        <v>43857</v>
      </c>
      <c r="I23" s="84">
        <v>4000</v>
      </c>
      <c r="J23" s="85"/>
      <c r="K23" s="27">
        <v>5000000</v>
      </c>
      <c r="L23" s="85"/>
      <c r="M23" s="28">
        <f t="shared" ref="M23:M24" si="13">J23+K23-L23</f>
        <v>5000000</v>
      </c>
      <c r="N23" s="27">
        <v>5000000</v>
      </c>
      <c r="O23" s="85">
        <v>5000000</v>
      </c>
      <c r="P23" s="28">
        <f t="shared" si="11"/>
        <v>0</v>
      </c>
      <c r="Q23" s="27">
        <v>5000000</v>
      </c>
      <c r="R23" s="85">
        <v>5000000</v>
      </c>
      <c r="S23" s="28">
        <f t="shared" si="2"/>
        <v>0</v>
      </c>
      <c r="T23" s="27">
        <v>5000000</v>
      </c>
      <c r="U23" s="85"/>
      <c r="V23" s="28">
        <f t="shared" si="12"/>
        <v>5000000</v>
      </c>
    </row>
    <row r="24" spans="1:22" x14ac:dyDescent="0.25">
      <c r="A24" s="29">
        <v>43796</v>
      </c>
      <c r="B24" s="24" t="s">
        <v>43</v>
      </c>
      <c r="C24" s="24">
        <v>328</v>
      </c>
      <c r="D24" s="24" t="s">
        <v>88</v>
      </c>
      <c r="E24" s="24" t="s">
        <v>106</v>
      </c>
      <c r="F24" s="30">
        <v>7.2999999999999995E-2</v>
      </c>
      <c r="G24" s="31">
        <v>62</v>
      </c>
      <c r="H24" s="29">
        <v>43858</v>
      </c>
      <c r="I24" s="84">
        <v>4000</v>
      </c>
      <c r="J24" s="85"/>
      <c r="K24" s="27">
        <v>5000000</v>
      </c>
      <c r="L24" s="85"/>
      <c r="M24" s="28">
        <f t="shared" si="13"/>
        <v>5000000</v>
      </c>
      <c r="N24" s="27">
        <v>5000000</v>
      </c>
      <c r="O24" s="85"/>
      <c r="P24" s="28">
        <f t="shared" si="11"/>
        <v>5000000</v>
      </c>
      <c r="Q24" s="27">
        <v>5000000</v>
      </c>
      <c r="R24" s="27">
        <v>5000000</v>
      </c>
      <c r="S24" s="28">
        <f t="shared" si="2"/>
        <v>0</v>
      </c>
      <c r="T24" s="27">
        <v>5000000</v>
      </c>
      <c r="U24" s="27"/>
      <c r="V24" s="28">
        <f t="shared" si="12"/>
        <v>5000000</v>
      </c>
    </row>
    <row r="25" spans="1:22" x14ac:dyDescent="0.25">
      <c r="A25" s="29">
        <v>43796</v>
      </c>
      <c r="B25" s="24" t="s">
        <v>43</v>
      </c>
      <c r="C25" s="24">
        <v>329</v>
      </c>
      <c r="D25" s="24" t="s">
        <v>88</v>
      </c>
      <c r="E25" s="24" t="s">
        <v>107</v>
      </c>
      <c r="F25" s="30">
        <v>7.3999999999999996E-2</v>
      </c>
      <c r="G25" s="31">
        <v>90</v>
      </c>
      <c r="H25" s="29">
        <v>43886</v>
      </c>
      <c r="I25" s="84">
        <v>4054.79</v>
      </c>
      <c r="J25" s="85"/>
      <c r="K25" s="27">
        <v>10000000</v>
      </c>
      <c r="L25" s="85"/>
      <c r="M25" s="28">
        <f>J25+K25-L25</f>
        <v>10000000</v>
      </c>
      <c r="N25" s="27">
        <v>10000000</v>
      </c>
      <c r="O25" s="85"/>
      <c r="P25" s="28">
        <f t="shared" si="11"/>
        <v>10000000</v>
      </c>
      <c r="Q25" s="27">
        <v>10000000</v>
      </c>
      <c r="R25" s="27">
        <v>10000000</v>
      </c>
      <c r="S25" s="28">
        <f t="shared" si="2"/>
        <v>0</v>
      </c>
      <c r="T25" s="27">
        <v>5000000</v>
      </c>
      <c r="U25" s="27"/>
      <c r="V25" s="28">
        <f t="shared" si="12"/>
        <v>5000000</v>
      </c>
    </row>
    <row r="26" spans="1:22" x14ac:dyDescent="0.25">
      <c r="A26" s="29">
        <v>43796</v>
      </c>
      <c r="B26" s="24" t="s">
        <v>18</v>
      </c>
      <c r="C26" s="24">
        <v>330</v>
      </c>
      <c r="D26" s="24" t="s">
        <v>88</v>
      </c>
      <c r="E26" s="24" t="s">
        <v>108</v>
      </c>
      <c r="F26" s="30">
        <v>7.3999999999999996E-2</v>
      </c>
      <c r="G26" s="31">
        <v>91</v>
      </c>
      <c r="H26" s="29">
        <v>43887</v>
      </c>
      <c r="I26" s="84">
        <v>4054.79</v>
      </c>
      <c r="J26" s="85"/>
      <c r="K26" s="27">
        <v>5000000</v>
      </c>
      <c r="L26" s="85"/>
      <c r="M26" s="28">
        <f t="shared" ref="M26:M31" si="14">J26+K26-L26</f>
        <v>5000000</v>
      </c>
      <c r="N26" s="27">
        <v>5000000</v>
      </c>
      <c r="O26" s="85"/>
      <c r="P26" s="28">
        <f t="shared" si="11"/>
        <v>5000000</v>
      </c>
      <c r="Q26" s="27">
        <v>5000000</v>
      </c>
      <c r="R26" s="27">
        <v>5000000</v>
      </c>
      <c r="S26" s="28">
        <f t="shared" si="2"/>
        <v>0</v>
      </c>
      <c r="T26" s="27">
        <v>5000000</v>
      </c>
      <c r="U26" s="27"/>
      <c r="V26" s="28">
        <f t="shared" si="12"/>
        <v>5000000</v>
      </c>
    </row>
    <row r="27" spans="1:22" x14ac:dyDescent="0.25">
      <c r="A27" s="29">
        <v>43796</v>
      </c>
      <c r="B27" s="24" t="s">
        <v>18</v>
      </c>
      <c r="C27" s="24">
        <v>331</v>
      </c>
      <c r="D27" s="24" t="s">
        <v>88</v>
      </c>
      <c r="E27" s="24" t="s">
        <v>109</v>
      </c>
      <c r="F27" s="30">
        <v>7.6499999999999999E-2</v>
      </c>
      <c r="G27" s="31">
        <v>121</v>
      </c>
      <c r="H27" s="29">
        <v>43917</v>
      </c>
      <c r="I27" s="84">
        <v>4191.78</v>
      </c>
      <c r="J27" s="85"/>
      <c r="K27" s="27">
        <v>5000000</v>
      </c>
      <c r="L27" s="85"/>
      <c r="M27" s="28">
        <f t="shared" si="14"/>
        <v>5000000</v>
      </c>
      <c r="N27" s="27">
        <v>5000000</v>
      </c>
      <c r="O27" s="85"/>
      <c r="P27" s="28">
        <f t="shared" si="11"/>
        <v>5000000</v>
      </c>
      <c r="Q27" s="27">
        <v>5000000</v>
      </c>
      <c r="R27" s="85"/>
      <c r="S27" s="28">
        <f t="shared" si="2"/>
        <v>5000000</v>
      </c>
      <c r="T27" s="27">
        <v>5000000</v>
      </c>
      <c r="U27" s="85"/>
      <c r="V27" s="28">
        <f t="shared" si="12"/>
        <v>5000000</v>
      </c>
    </row>
    <row r="28" spans="1:22" x14ac:dyDescent="0.25">
      <c r="A28" s="29">
        <v>43796</v>
      </c>
      <c r="B28" s="24" t="s">
        <v>110</v>
      </c>
      <c r="C28" s="24">
        <v>336</v>
      </c>
      <c r="D28" s="24" t="s">
        <v>88</v>
      </c>
      <c r="E28" s="24">
        <v>71834653802</v>
      </c>
      <c r="F28" s="30">
        <v>7.3800000000000004E-2</v>
      </c>
      <c r="G28" s="31">
        <v>121</v>
      </c>
      <c r="H28" s="29">
        <v>43917</v>
      </c>
      <c r="I28" s="84">
        <v>4043.84</v>
      </c>
      <c r="J28" s="85"/>
      <c r="K28" s="27">
        <v>5000000</v>
      </c>
      <c r="L28" s="85"/>
      <c r="M28" s="28">
        <f t="shared" si="14"/>
        <v>5000000</v>
      </c>
      <c r="N28" s="27">
        <v>5000000</v>
      </c>
      <c r="O28" s="85"/>
      <c r="P28" s="28">
        <f t="shared" si="11"/>
        <v>5000000</v>
      </c>
      <c r="Q28" s="27">
        <v>5000000</v>
      </c>
      <c r="R28" s="85"/>
      <c r="S28" s="28">
        <f t="shared" si="2"/>
        <v>5000000</v>
      </c>
      <c r="T28" s="27">
        <v>5000000</v>
      </c>
      <c r="U28" s="85"/>
      <c r="V28" s="28">
        <f t="shared" si="12"/>
        <v>5000000</v>
      </c>
    </row>
    <row r="29" spans="1:22" x14ac:dyDescent="0.25">
      <c r="A29" s="29">
        <v>43796</v>
      </c>
      <c r="B29" s="24" t="s">
        <v>43</v>
      </c>
      <c r="C29" s="24">
        <v>333</v>
      </c>
      <c r="D29" s="24" t="s">
        <v>88</v>
      </c>
      <c r="E29" s="24" t="s">
        <v>111</v>
      </c>
      <c r="F29" s="30">
        <v>7.6499999999999999E-2</v>
      </c>
      <c r="G29" s="31">
        <v>121</v>
      </c>
      <c r="H29" s="29">
        <v>43917</v>
      </c>
      <c r="I29" s="84">
        <v>4191.78</v>
      </c>
      <c r="J29" s="85"/>
      <c r="K29" s="27">
        <v>5000000</v>
      </c>
      <c r="L29" s="85"/>
      <c r="M29" s="28">
        <f t="shared" si="14"/>
        <v>5000000</v>
      </c>
      <c r="N29" s="27">
        <v>5000000</v>
      </c>
      <c r="O29" s="85"/>
      <c r="P29" s="28">
        <f t="shared" si="11"/>
        <v>5000000</v>
      </c>
      <c r="Q29" s="27">
        <v>5000000</v>
      </c>
      <c r="R29" s="85"/>
      <c r="S29" s="28">
        <f t="shared" si="2"/>
        <v>5000000</v>
      </c>
      <c r="T29" s="27">
        <v>5000000</v>
      </c>
      <c r="U29" s="85"/>
      <c r="V29" s="28">
        <f t="shared" si="12"/>
        <v>5000000</v>
      </c>
    </row>
    <row r="30" spans="1:22" x14ac:dyDescent="0.25">
      <c r="A30" s="29">
        <v>43796</v>
      </c>
      <c r="B30" s="24" t="s">
        <v>110</v>
      </c>
      <c r="C30" s="24">
        <v>334</v>
      </c>
      <c r="D30" s="24" t="s">
        <v>88</v>
      </c>
      <c r="E30" s="24">
        <v>71834654769</v>
      </c>
      <c r="F30" s="30">
        <v>7.5200000000000003E-2</v>
      </c>
      <c r="G30" s="31">
        <v>153</v>
      </c>
      <c r="H30" s="29">
        <v>43949</v>
      </c>
      <c r="I30" s="84">
        <v>4120.55</v>
      </c>
      <c r="J30" s="85"/>
      <c r="K30" s="27">
        <v>5000000</v>
      </c>
      <c r="L30" s="85"/>
      <c r="M30" s="28">
        <f t="shared" si="14"/>
        <v>5000000</v>
      </c>
      <c r="N30" s="27">
        <v>5000000</v>
      </c>
      <c r="O30" s="85"/>
      <c r="P30" s="28">
        <f t="shared" si="11"/>
        <v>5000000</v>
      </c>
      <c r="Q30" s="27">
        <v>5000000</v>
      </c>
      <c r="R30" s="85"/>
      <c r="S30" s="28">
        <f t="shared" si="2"/>
        <v>5000000</v>
      </c>
      <c r="T30" s="27">
        <v>5000000</v>
      </c>
      <c r="U30" s="85"/>
      <c r="V30" s="28">
        <f t="shared" si="12"/>
        <v>5000000</v>
      </c>
    </row>
    <row r="31" spans="1:22" x14ac:dyDescent="0.25">
      <c r="A31" s="29">
        <v>43796</v>
      </c>
      <c r="B31" s="24" t="s">
        <v>18</v>
      </c>
      <c r="C31" s="24">
        <v>335</v>
      </c>
      <c r="D31" s="24" t="s">
        <v>88</v>
      </c>
      <c r="E31" s="24" t="s">
        <v>112</v>
      </c>
      <c r="F31" s="30">
        <v>7.85E-2</v>
      </c>
      <c r="G31" s="31">
        <v>182</v>
      </c>
      <c r="H31" s="29">
        <v>43978</v>
      </c>
      <c r="I31" s="84">
        <v>4301.37</v>
      </c>
      <c r="J31" s="85"/>
      <c r="K31" s="27">
        <v>5000000</v>
      </c>
      <c r="L31" s="85"/>
      <c r="M31" s="28">
        <f t="shared" si="14"/>
        <v>5000000</v>
      </c>
      <c r="N31" s="27">
        <v>5000000</v>
      </c>
      <c r="O31" s="85"/>
      <c r="P31" s="28">
        <f t="shared" si="11"/>
        <v>5000000</v>
      </c>
      <c r="Q31" s="27">
        <v>5000000</v>
      </c>
      <c r="R31" s="85"/>
      <c r="S31" s="28">
        <f t="shared" si="2"/>
        <v>5000000</v>
      </c>
      <c r="T31" s="27">
        <v>5000000</v>
      </c>
      <c r="U31" s="85"/>
      <c r="V31" s="28">
        <f t="shared" si="12"/>
        <v>5000000</v>
      </c>
    </row>
    <row r="32" spans="1:22" ht="15.75" thickBot="1" x14ac:dyDescent="0.3">
      <c r="A32" s="79"/>
      <c r="B32" s="80"/>
      <c r="C32" s="80"/>
      <c r="D32" s="80"/>
      <c r="E32" s="80"/>
      <c r="F32" s="81"/>
      <c r="G32" s="82"/>
      <c r="H32" s="83"/>
      <c r="I32" s="84"/>
      <c r="J32" s="85"/>
      <c r="K32" s="86"/>
      <c r="L32" s="85"/>
      <c r="M32" s="87"/>
      <c r="N32" s="86"/>
      <c r="O32" s="85"/>
      <c r="P32" s="87"/>
      <c r="Q32" s="86"/>
      <c r="R32" s="85"/>
      <c r="S32" s="87"/>
      <c r="T32" s="86"/>
      <c r="U32" s="85"/>
      <c r="V32" s="87"/>
    </row>
    <row r="33" spans="1:22" ht="15.75" thickBot="1" x14ac:dyDescent="0.3">
      <c r="A33" s="88" t="s">
        <v>19</v>
      </c>
      <c r="B33" s="89" t="s">
        <v>17</v>
      </c>
      <c r="C33" s="89"/>
      <c r="D33" s="89"/>
      <c r="E33" s="89"/>
      <c r="F33" s="90"/>
      <c r="G33" s="91"/>
      <c r="H33" s="92" t="s">
        <v>17</v>
      </c>
      <c r="I33" s="93">
        <f t="shared" ref="I33:V33" si="15">SUM(I5:I32)</f>
        <v>160008.21999999997</v>
      </c>
      <c r="J33" s="94">
        <f t="shared" si="15"/>
        <v>15000000</v>
      </c>
      <c r="K33" s="94">
        <f t="shared" si="15"/>
        <v>110000000</v>
      </c>
      <c r="L33" s="94">
        <f t="shared" si="15"/>
        <v>5000000</v>
      </c>
      <c r="M33" s="95">
        <f t="shared" si="15"/>
        <v>120000000</v>
      </c>
      <c r="N33" s="94">
        <f t="shared" si="15"/>
        <v>110000000</v>
      </c>
      <c r="O33" s="94">
        <f t="shared" si="15"/>
        <v>40000000</v>
      </c>
      <c r="P33" s="95">
        <f t="shared" si="15"/>
        <v>85000000</v>
      </c>
      <c r="Q33" s="94">
        <f t="shared" si="15"/>
        <v>110000000</v>
      </c>
      <c r="R33" s="94">
        <f t="shared" si="15"/>
        <v>90000000</v>
      </c>
      <c r="S33" s="95">
        <f t="shared" si="15"/>
        <v>35000000</v>
      </c>
      <c r="T33" s="94">
        <f t="shared" si="15"/>
        <v>105000000</v>
      </c>
      <c r="U33" s="94">
        <f t="shared" si="15"/>
        <v>55000000</v>
      </c>
      <c r="V33" s="95">
        <f t="shared" si="15"/>
        <v>65000000</v>
      </c>
    </row>
    <row r="34" spans="1:22" ht="15.75" thickBot="1" x14ac:dyDescent="0.3">
      <c r="A34" s="38"/>
      <c r="B34" s="39"/>
      <c r="C34" s="39"/>
      <c r="D34" s="39"/>
      <c r="E34" s="39"/>
      <c r="F34" s="40"/>
      <c r="G34" s="39"/>
      <c r="H34" s="41"/>
      <c r="I34" s="42"/>
      <c r="J34" s="43"/>
      <c r="K34" s="43"/>
      <c r="L34" s="43"/>
      <c r="M34" s="44"/>
      <c r="N34" s="43"/>
      <c r="O34" s="43"/>
      <c r="P34" s="44"/>
      <c r="Q34" s="43"/>
      <c r="R34" s="43"/>
      <c r="S34" s="44"/>
      <c r="T34" s="43"/>
      <c r="U34" s="43"/>
      <c r="V34" s="44"/>
    </row>
    <row r="35" spans="1:22" ht="15.75" thickBot="1" x14ac:dyDescent="0.3">
      <c r="A35" s="45" t="s">
        <v>20</v>
      </c>
      <c r="B35" s="46"/>
      <c r="C35" s="46"/>
      <c r="D35" s="46"/>
      <c r="E35" s="46"/>
      <c r="F35" s="47"/>
      <c r="G35" s="46" t="s">
        <v>17</v>
      </c>
      <c r="H35" s="48" t="s">
        <v>17</v>
      </c>
      <c r="I35" s="49">
        <f t="shared" ref="I35:V35" si="16">I33</f>
        <v>160008.21999999997</v>
      </c>
      <c r="J35" s="50">
        <f t="shared" si="16"/>
        <v>15000000</v>
      </c>
      <c r="K35" s="75">
        <f t="shared" si="16"/>
        <v>110000000</v>
      </c>
      <c r="L35" s="75">
        <f t="shared" si="16"/>
        <v>5000000</v>
      </c>
      <c r="M35" s="51">
        <f t="shared" si="16"/>
        <v>120000000</v>
      </c>
      <c r="N35" s="75">
        <f t="shared" si="16"/>
        <v>110000000</v>
      </c>
      <c r="O35" s="75">
        <f t="shared" si="16"/>
        <v>40000000</v>
      </c>
      <c r="P35" s="51">
        <f t="shared" si="16"/>
        <v>85000000</v>
      </c>
      <c r="Q35" s="75">
        <f t="shared" si="16"/>
        <v>110000000</v>
      </c>
      <c r="R35" s="75">
        <f t="shared" si="16"/>
        <v>90000000</v>
      </c>
      <c r="S35" s="51">
        <f t="shared" si="16"/>
        <v>35000000</v>
      </c>
      <c r="T35" s="75">
        <f t="shared" si="16"/>
        <v>105000000</v>
      </c>
      <c r="U35" s="75">
        <f t="shared" si="16"/>
        <v>55000000</v>
      </c>
      <c r="V35" s="51">
        <f t="shared" si="16"/>
        <v>65000000</v>
      </c>
    </row>
    <row r="36" spans="1:22" x14ac:dyDescent="0.25">
      <c r="A36" s="36"/>
      <c r="B36" s="34"/>
      <c r="C36" s="34"/>
      <c r="D36" s="34"/>
      <c r="E36" s="34"/>
      <c r="F36" s="35"/>
      <c r="G36" s="34"/>
      <c r="H36" s="36"/>
      <c r="J36" s="37"/>
      <c r="M36" s="37"/>
      <c r="P36" s="37"/>
      <c r="S36" s="37"/>
      <c r="V36" s="37"/>
    </row>
    <row r="37" spans="1:22" x14ac:dyDescent="0.25">
      <c r="A37" s="36"/>
      <c r="B37" s="34"/>
      <c r="C37" s="34"/>
      <c r="D37" s="34"/>
      <c r="E37" s="34"/>
      <c r="F37" s="35"/>
      <c r="G37" s="34"/>
      <c r="H37" s="36"/>
      <c r="J37" s="97"/>
      <c r="K37" s="33" t="s">
        <v>46</v>
      </c>
      <c r="L37" s="33" t="s">
        <v>47</v>
      </c>
      <c r="M37" s="27"/>
      <c r="N37" s="33" t="s">
        <v>46</v>
      </c>
      <c r="O37" s="33" t="s">
        <v>47</v>
      </c>
      <c r="P37" s="27"/>
      <c r="Q37" s="33" t="s">
        <v>46</v>
      </c>
      <c r="R37" s="33" t="s">
        <v>47</v>
      </c>
      <c r="S37" s="27"/>
      <c r="T37" s="33" t="s">
        <v>46</v>
      </c>
      <c r="U37" s="33" t="s">
        <v>47</v>
      </c>
      <c r="V37" s="27"/>
    </row>
    <row r="38" spans="1:22" x14ac:dyDescent="0.25">
      <c r="B38" s="52"/>
      <c r="C38" s="52"/>
      <c r="G38" s="52"/>
      <c r="H38" s="52"/>
      <c r="I38" s="53"/>
      <c r="J38" s="114" t="s">
        <v>81</v>
      </c>
      <c r="K38" s="103" t="s">
        <v>48</v>
      </c>
      <c r="L38" s="104" t="s">
        <v>49</v>
      </c>
      <c r="M38" s="105">
        <v>0</v>
      </c>
      <c r="N38" s="103" t="s">
        <v>48</v>
      </c>
      <c r="O38" s="104" t="s">
        <v>49</v>
      </c>
      <c r="P38" s="105">
        <v>0</v>
      </c>
      <c r="Q38" s="103" t="s">
        <v>48</v>
      </c>
      <c r="R38" s="104" t="s">
        <v>49</v>
      </c>
      <c r="S38" s="105">
        <v>0</v>
      </c>
      <c r="T38" s="103" t="s">
        <v>48</v>
      </c>
      <c r="U38" s="104" t="s">
        <v>49</v>
      </c>
      <c r="V38" s="105">
        <v>0</v>
      </c>
    </row>
    <row r="39" spans="1:22" x14ac:dyDescent="0.25">
      <c r="B39" s="52"/>
      <c r="C39" s="52"/>
      <c r="G39" s="52"/>
      <c r="H39" s="52"/>
      <c r="I39" s="53"/>
      <c r="J39" s="115"/>
      <c r="K39" s="106" t="s">
        <v>50</v>
      </c>
      <c r="L39" s="98" t="s">
        <v>51</v>
      </c>
      <c r="M39" s="99">
        <v>10000000</v>
      </c>
      <c r="N39" s="106" t="s">
        <v>50</v>
      </c>
      <c r="O39" s="98" t="s">
        <v>51</v>
      </c>
      <c r="P39" s="99">
        <v>10000000</v>
      </c>
      <c r="Q39" s="106" t="s">
        <v>50</v>
      </c>
      <c r="R39" s="98" t="s">
        <v>51</v>
      </c>
      <c r="S39" s="99">
        <v>10000000</v>
      </c>
      <c r="T39" s="106" t="s">
        <v>50</v>
      </c>
      <c r="U39" s="98" t="s">
        <v>51</v>
      </c>
      <c r="V39" s="99">
        <v>15000000</v>
      </c>
    </row>
    <row r="40" spans="1:22" x14ac:dyDescent="0.25">
      <c r="B40" s="52"/>
      <c r="C40" s="52"/>
      <c r="G40" s="52"/>
      <c r="H40" s="52"/>
      <c r="I40" s="53"/>
      <c r="J40" s="116"/>
      <c r="K40" s="100" t="s">
        <v>52</v>
      </c>
      <c r="L40" s="101" t="s">
        <v>53</v>
      </c>
      <c r="M40" s="102">
        <v>0</v>
      </c>
      <c r="N40" s="100" t="s">
        <v>52</v>
      </c>
      <c r="O40" s="101" t="s">
        <v>53</v>
      </c>
      <c r="P40" s="102">
        <v>0</v>
      </c>
      <c r="Q40" s="100" t="s">
        <v>52</v>
      </c>
      <c r="R40" s="101" t="s">
        <v>53</v>
      </c>
      <c r="S40" s="102">
        <v>-5000000</v>
      </c>
      <c r="T40" s="100" t="s">
        <v>52</v>
      </c>
      <c r="U40" s="101" t="s">
        <v>53</v>
      </c>
      <c r="V40" s="102">
        <v>-10000000</v>
      </c>
    </row>
    <row r="41" spans="1:22" x14ac:dyDescent="0.25">
      <c r="B41" s="52"/>
      <c r="C41" s="52"/>
      <c r="G41" s="52"/>
      <c r="H41" s="52"/>
      <c r="I41" s="53"/>
      <c r="J41" s="114" t="s">
        <v>82</v>
      </c>
      <c r="K41" s="103" t="s">
        <v>54</v>
      </c>
      <c r="L41" s="104" t="s">
        <v>55</v>
      </c>
      <c r="M41" s="105">
        <v>0</v>
      </c>
      <c r="N41" s="103" t="s">
        <v>54</v>
      </c>
      <c r="O41" s="104" t="s">
        <v>55</v>
      </c>
      <c r="P41" s="105">
        <v>0</v>
      </c>
      <c r="Q41" s="103" t="s">
        <v>54</v>
      </c>
      <c r="R41" s="104" t="s">
        <v>55</v>
      </c>
      <c r="S41" s="105">
        <v>0</v>
      </c>
      <c r="T41" s="103" t="s">
        <v>54</v>
      </c>
      <c r="U41" s="104" t="s">
        <v>55</v>
      </c>
      <c r="V41" s="105">
        <v>0</v>
      </c>
    </row>
    <row r="42" spans="1:22" x14ac:dyDescent="0.25">
      <c r="B42" s="52"/>
      <c r="C42" s="52"/>
      <c r="G42" s="52"/>
      <c r="H42" s="52"/>
      <c r="I42" s="53"/>
      <c r="J42" s="115"/>
      <c r="K42" s="106" t="s">
        <v>56</v>
      </c>
      <c r="L42" s="98" t="s">
        <v>57</v>
      </c>
      <c r="M42" s="99">
        <v>0</v>
      </c>
      <c r="N42" s="106" t="s">
        <v>56</v>
      </c>
      <c r="O42" s="98" t="s">
        <v>57</v>
      </c>
      <c r="P42" s="99">
        <v>0</v>
      </c>
      <c r="Q42" s="106" t="s">
        <v>56</v>
      </c>
      <c r="R42" s="98" t="s">
        <v>57</v>
      </c>
      <c r="S42" s="99">
        <v>0</v>
      </c>
      <c r="T42" s="106" t="s">
        <v>56</v>
      </c>
      <c r="U42" s="98" t="s">
        <v>57</v>
      </c>
      <c r="V42" s="99">
        <v>10000000</v>
      </c>
    </row>
    <row r="43" spans="1:22" x14ac:dyDescent="0.25">
      <c r="B43" s="52"/>
      <c r="C43" s="52"/>
      <c r="G43" s="52"/>
      <c r="H43" s="52"/>
      <c r="I43" s="53"/>
      <c r="J43" s="116"/>
      <c r="K43" s="100" t="s">
        <v>58</v>
      </c>
      <c r="L43" s="101" t="s">
        <v>59</v>
      </c>
      <c r="M43" s="102">
        <v>0</v>
      </c>
      <c r="N43" s="100" t="s">
        <v>58</v>
      </c>
      <c r="O43" s="101" t="s">
        <v>59</v>
      </c>
      <c r="P43" s="102">
        <v>0</v>
      </c>
      <c r="Q43" s="100" t="s">
        <v>58</v>
      </c>
      <c r="R43" s="101" t="s">
        <v>59</v>
      </c>
      <c r="S43" s="102">
        <v>0</v>
      </c>
      <c r="T43" s="100" t="s">
        <v>58</v>
      </c>
      <c r="U43" s="101" t="s">
        <v>59</v>
      </c>
      <c r="V43" s="102">
        <v>0</v>
      </c>
    </row>
    <row r="44" spans="1:22" x14ac:dyDescent="0.25">
      <c r="B44" s="52"/>
      <c r="C44" s="52"/>
      <c r="G44" s="52"/>
      <c r="H44" s="52"/>
      <c r="I44" s="53"/>
      <c r="J44" s="114" t="s">
        <v>83</v>
      </c>
      <c r="K44" s="106" t="s">
        <v>60</v>
      </c>
      <c r="L44" s="98" t="s">
        <v>61</v>
      </c>
      <c r="M44" s="99">
        <v>10000000</v>
      </c>
      <c r="N44" s="106" t="s">
        <v>60</v>
      </c>
      <c r="O44" s="98" t="s">
        <v>61</v>
      </c>
      <c r="P44" s="99">
        <v>10000000</v>
      </c>
      <c r="Q44" s="106" t="s">
        <v>60</v>
      </c>
      <c r="R44" s="98" t="s">
        <v>61</v>
      </c>
      <c r="S44" s="99">
        <v>10000000</v>
      </c>
      <c r="T44" s="106" t="s">
        <v>60</v>
      </c>
      <c r="U44" s="98" t="s">
        <v>61</v>
      </c>
      <c r="V44" s="99">
        <v>10000000</v>
      </c>
    </row>
    <row r="45" spans="1:22" x14ac:dyDescent="0.25">
      <c r="B45" s="52"/>
      <c r="C45" s="52"/>
      <c r="G45" s="52"/>
      <c r="H45" s="52"/>
      <c r="I45" s="53"/>
      <c r="J45" s="115"/>
      <c r="K45" s="106" t="s">
        <v>62</v>
      </c>
      <c r="L45" s="98" t="s">
        <v>63</v>
      </c>
      <c r="M45" s="99">
        <v>20000000</v>
      </c>
      <c r="N45" s="106" t="s">
        <v>62</v>
      </c>
      <c r="O45" s="98" t="s">
        <v>63</v>
      </c>
      <c r="P45" s="99">
        <v>20000000</v>
      </c>
      <c r="Q45" s="106" t="s">
        <v>62</v>
      </c>
      <c r="R45" s="98" t="s">
        <v>63</v>
      </c>
      <c r="S45" s="99">
        <v>20000000</v>
      </c>
      <c r="T45" s="106" t="s">
        <v>62</v>
      </c>
      <c r="U45" s="98" t="s">
        <v>63</v>
      </c>
      <c r="V45" s="99">
        <v>45000000</v>
      </c>
    </row>
    <row r="46" spans="1:22" x14ac:dyDescent="0.25">
      <c r="B46" s="52"/>
      <c r="C46" s="52"/>
      <c r="G46" s="52"/>
      <c r="H46" s="52"/>
      <c r="I46" s="53"/>
      <c r="J46" s="116"/>
      <c r="K46" s="106" t="s">
        <v>64</v>
      </c>
      <c r="L46" s="98" t="s">
        <v>65</v>
      </c>
      <c r="M46" s="99">
        <v>-5000000</v>
      </c>
      <c r="N46" s="106" t="s">
        <v>64</v>
      </c>
      <c r="O46" s="98" t="s">
        <v>65</v>
      </c>
      <c r="P46" s="99">
        <v>-10000000</v>
      </c>
      <c r="Q46" s="106" t="s">
        <v>64</v>
      </c>
      <c r="R46" s="98" t="s">
        <v>65</v>
      </c>
      <c r="S46" s="99">
        <v>-25000000</v>
      </c>
      <c r="T46" s="106" t="s">
        <v>64</v>
      </c>
      <c r="U46" s="98" t="s">
        <v>65</v>
      </c>
      <c r="V46" s="99">
        <v>-30000000</v>
      </c>
    </row>
    <row r="47" spans="1:22" x14ac:dyDescent="0.25">
      <c r="B47" s="52"/>
      <c r="C47" s="52"/>
      <c r="G47" s="52"/>
      <c r="H47" s="52"/>
      <c r="I47" s="53"/>
      <c r="J47" s="114" t="s">
        <v>84</v>
      </c>
      <c r="K47" s="103" t="s">
        <v>66</v>
      </c>
      <c r="L47" s="104" t="s">
        <v>67</v>
      </c>
      <c r="M47" s="105">
        <v>0</v>
      </c>
      <c r="N47" s="103" t="s">
        <v>66</v>
      </c>
      <c r="O47" s="104" t="s">
        <v>67</v>
      </c>
      <c r="P47" s="105">
        <v>0</v>
      </c>
      <c r="Q47" s="103" t="s">
        <v>66</v>
      </c>
      <c r="R47" s="104" t="s">
        <v>67</v>
      </c>
      <c r="S47" s="105">
        <v>0</v>
      </c>
      <c r="T47" s="103" t="s">
        <v>66</v>
      </c>
      <c r="U47" s="104" t="s">
        <v>67</v>
      </c>
      <c r="V47" s="105">
        <v>0</v>
      </c>
    </row>
    <row r="48" spans="1:22" x14ac:dyDescent="0.25">
      <c r="B48" s="52"/>
      <c r="C48" s="52"/>
      <c r="G48" s="52"/>
      <c r="H48" s="52"/>
      <c r="I48" s="53"/>
      <c r="J48" s="115"/>
      <c r="K48" s="106" t="s">
        <v>68</v>
      </c>
      <c r="L48" s="98" t="s">
        <v>69</v>
      </c>
      <c r="M48" s="99">
        <v>0</v>
      </c>
      <c r="N48" s="106" t="s">
        <v>68</v>
      </c>
      <c r="O48" s="98" t="s">
        <v>69</v>
      </c>
      <c r="P48" s="99">
        <v>0</v>
      </c>
      <c r="Q48" s="106" t="s">
        <v>68</v>
      </c>
      <c r="R48" s="98" t="s">
        <v>69</v>
      </c>
      <c r="S48" s="99">
        <v>0</v>
      </c>
      <c r="T48" s="106" t="s">
        <v>68</v>
      </c>
      <c r="U48" s="98" t="s">
        <v>69</v>
      </c>
      <c r="V48" s="99">
        <v>0</v>
      </c>
    </row>
    <row r="49" spans="2:22" x14ac:dyDescent="0.25">
      <c r="B49" s="52"/>
      <c r="C49" s="52"/>
      <c r="G49" s="52"/>
      <c r="H49" s="52"/>
      <c r="I49" s="53"/>
      <c r="J49" s="116"/>
      <c r="K49" s="100" t="s">
        <v>70</v>
      </c>
      <c r="L49" s="101" t="s">
        <v>71</v>
      </c>
      <c r="M49" s="102">
        <v>0</v>
      </c>
      <c r="N49" s="100" t="s">
        <v>70</v>
      </c>
      <c r="O49" s="101" t="s">
        <v>71</v>
      </c>
      <c r="P49" s="102">
        <v>0</v>
      </c>
      <c r="Q49" s="100" t="s">
        <v>70</v>
      </c>
      <c r="R49" s="101" t="s">
        <v>71</v>
      </c>
      <c r="S49" s="102">
        <v>0</v>
      </c>
      <c r="T49" s="100" t="s">
        <v>70</v>
      </c>
      <c r="U49" s="101" t="s">
        <v>71</v>
      </c>
      <c r="V49" s="102">
        <v>0</v>
      </c>
    </row>
    <row r="50" spans="2:22" x14ac:dyDescent="0.25">
      <c r="B50" s="52"/>
      <c r="C50" s="52"/>
      <c r="G50" s="52"/>
      <c r="H50" s="52"/>
      <c r="I50" s="53"/>
      <c r="J50" s="108" t="s">
        <v>85</v>
      </c>
      <c r="K50" s="106" t="s">
        <v>72</v>
      </c>
      <c r="L50" s="98" t="s">
        <v>73</v>
      </c>
      <c r="M50" s="99">
        <v>5000000</v>
      </c>
      <c r="N50" s="106" t="s">
        <v>72</v>
      </c>
      <c r="O50" s="98" t="s">
        <v>73</v>
      </c>
      <c r="P50" s="99">
        <v>5000000</v>
      </c>
      <c r="Q50" s="106" t="s">
        <v>72</v>
      </c>
      <c r="R50" s="98" t="s">
        <v>73</v>
      </c>
      <c r="S50" s="99">
        <v>5000000</v>
      </c>
      <c r="T50" s="106" t="s">
        <v>72</v>
      </c>
      <c r="U50" s="98" t="s">
        <v>73</v>
      </c>
      <c r="V50" s="99">
        <v>5000000</v>
      </c>
    </row>
    <row r="51" spans="2:22" x14ac:dyDescent="0.25">
      <c r="B51" s="52"/>
      <c r="C51" s="52"/>
      <c r="G51" s="52"/>
      <c r="H51" s="52"/>
      <c r="I51" s="53"/>
      <c r="J51" s="109"/>
      <c r="K51" s="106" t="s">
        <v>74</v>
      </c>
      <c r="L51" s="98" t="s">
        <v>75</v>
      </c>
      <c r="M51" s="99">
        <v>10000000</v>
      </c>
      <c r="N51" s="106" t="s">
        <v>74</v>
      </c>
      <c r="O51" s="98" t="s">
        <v>75</v>
      </c>
      <c r="P51" s="99">
        <v>10000000</v>
      </c>
      <c r="Q51" s="106" t="s">
        <v>74</v>
      </c>
      <c r="R51" s="98" t="s">
        <v>75</v>
      </c>
      <c r="S51" s="99">
        <v>10000000</v>
      </c>
      <c r="T51" s="106" t="s">
        <v>74</v>
      </c>
      <c r="U51" s="98" t="s">
        <v>75</v>
      </c>
      <c r="V51" s="99">
        <v>35000000</v>
      </c>
    </row>
    <row r="52" spans="2:22" x14ac:dyDescent="0.25">
      <c r="B52" s="52"/>
      <c r="C52" s="52"/>
      <c r="G52" s="52"/>
      <c r="H52" s="52"/>
      <c r="I52" s="53"/>
      <c r="J52" s="110"/>
      <c r="K52" s="100" t="s">
        <v>76</v>
      </c>
      <c r="L52" s="101" t="s">
        <v>77</v>
      </c>
      <c r="M52" s="102">
        <v>0</v>
      </c>
      <c r="N52" s="100" t="s">
        <v>76</v>
      </c>
      <c r="O52" s="101" t="s">
        <v>77</v>
      </c>
      <c r="P52" s="102">
        <v>-10000000</v>
      </c>
      <c r="Q52" s="100" t="s">
        <v>76</v>
      </c>
      <c r="R52" s="101" t="s">
        <v>77</v>
      </c>
      <c r="S52" s="102">
        <v>-15000000</v>
      </c>
      <c r="T52" s="100" t="s">
        <v>76</v>
      </c>
      <c r="U52" s="101" t="s">
        <v>77</v>
      </c>
      <c r="V52" s="102">
        <v>-15000000</v>
      </c>
    </row>
    <row r="53" spans="2:22" ht="15.75" thickBot="1" x14ac:dyDescent="0.3">
      <c r="I53" s="54"/>
      <c r="J53" s="54"/>
      <c r="L53" s="55" t="s">
        <v>94</v>
      </c>
      <c r="M53" s="107">
        <f>SUM(M38:M52)</f>
        <v>50000000</v>
      </c>
      <c r="O53" s="55" t="s">
        <v>96</v>
      </c>
      <c r="P53" s="107">
        <f>SUM(P38:P52)</f>
        <v>35000000</v>
      </c>
      <c r="R53" s="55" t="s">
        <v>98</v>
      </c>
      <c r="S53" s="107">
        <f>SUM(S38:S52)</f>
        <v>10000000</v>
      </c>
      <c r="U53" s="55" t="s">
        <v>113</v>
      </c>
      <c r="V53" s="107">
        <f>SUM(V38:V52)</f>
        <v>65000000</v>
      </c>
    </row>
    <row r="54" spans="2:22" ht="15.75" thickTop="1" x14ac:dyDescent="0.25"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2:22" ht="15.75" thickBot="1" x14ac:dyDescent="0.3">
      <c r="B55" s="34"/>
      <c r="C55" s="34"/>
      <c r="D55" s="34"/>
      <c r="E55" s="34"/>
      <c r="F55" s="35"/>
      <c r="G55" s="34"/>
      <c r="H55" s="3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56"/>
      <c r="C56" s="57"/>
      <c r="D56" s="58"/>
      <c r="E56" s="58"/>
      <c r="F56" s="59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2:22" x14ac:dyDescent="0.25">
      <c r="B57" s="60" t="s">
        <v>21</v>
      </c>
      <c r="C57" s="61"/>
      <c r="D57" s="62"/>
      <c r="E57" s="62"/>
      <c r="F57" s="59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x14ac:dyDescent="0.25">
      <c r="B58" s="63"/>
      <c r="C58" s="64"/>
      <c r="D58" s="34"/>
      <c r="E58" s="34"/>
      <c r="F58" s="59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2:22" x14ac:dyDescent="0.25">
      <c r="B59" s="63" t="s">
        <v>22</v>
      </c>
      <c r="C59" s="64"/>
      <c r="D59" s="34"/>
      <c r="E59" s="65">
        <v>5000000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x14ac:dyDescent="0.25">
      <c r="B60" s="63" t="s">
        <v>23</v>
      </c>
      <c r="C60" s="64"/>
      <c r="D60" s="34"/>
      <c r="E60" s="65">
        <v>0</v>
      </c>
      <c r="F60" s="66"/>
      <c r="G60" s="35"/>
      <c r="H60" s="34"/>
      <c r="K60" s="7"/>
      <c r="L60" s="7"/>
      <c r="M60" s="37"/>
      <c r="N60" s="7"/>
      <c r="O60" s="7"/>
      <c r="P60" s="37"/>
      <c r="Q60" s="7"/>
      <c r="R60" s="7"/>
      <c r="S60" s="37"/>
      <c r="T60" s="7"/>
      <c r="U60" s="7"/>
      <c r="V60" s="37"/>
    </row>
    <row r="61" spans="2:22" x14ac:dyDescent="0.25">
      <c r="B61" s="63" t="s">
        <v>24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  <c r="T61" s="7"/>
      <c r="U61" s="7"/>
      <c r="V61" s="37"/>
    </row>
    <row r="62" spans="2:22" x14ac:dyDescent="0.25">
      <c r="B62" s="63" t="s">
        <v>25</v>
      </c>
      <c r="C62" s="64"/>
      <c r="D62" s="34"/>
      <c r="E62" s="65">
        <v>0</v>
      </c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26</v>
      </c>
      <c r="C63" s="64"/>
      <c r="D63" s="34"/>
      <c r="E63" s="65">
        <v>0</v>
      </c>
      <c r="F63" s="66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3" t="s">
        <v>44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27</v>
      </c>
      <c r="C65" s="64"/>
      <c r="D65" s="34"/>
      <c r="E65" s="65">
        <v>10510633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36</v>
      </c>
      <c r="C66" s="64"/>
      <c r="D66" s="34"/>
      <c r="E66" s="65">
        <v>942042.65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2:22" x14ac:dyDescent="0.25">
      <c r="B67" s="63" t="s">
        <v>28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45956328.350000001</v>
      </c>
      <c r="F68" s="66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</row>
    <row r="69" spans="2:22" ht="15.75" thickBot="1" x14ac:dyDescent="0.3">
      <c r="B69" s="63" t="s">
        <v>41</v>
      </c>
      <c r="C69" s="64"/>
      <c r="D69" s="34"/>
      <c r="E69" s="67">
        <v>0</v>
      </c>
      <c r="F69" s="66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</row>
    <row r="70" spans="2:22" x14ac:dyDescent="0.25">
      <c r="B70" s="63"/>
      <c r="C70" s="64"/>
      <c r="D70" s="34"/>
      <c r="E70" s="65"/>
      <c r="F70" s="66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ht="15.75" thickBot="1" x14ac:dyDescent="0.3">
      <c r="B71" s="63"/>
      <c r="C71" s="64"/>
      <c r="D71" s="34"/>
      <c r="E71" s="67">
        <f>SUM(E59:E69)</f>
        <v>62409004</v>
      </c>
      <c r="F71" s="66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3"/>
      <c r="C72" s="64"/>
      <c r="D72" s="34"/>
      <c r="E72" s="65"/>
      <c r="F72" s="66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8" t="s">
        <v>30</v>
      </c>
      <c r="C73" s="69"/>
      <c r="D73" s="70"/>
      <c r="E73" s="65"/>
      <c r="F73" s="66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2:22" x14ac:dyDescent="0.25">
      <c r="B74" s="63" t="s">
        <v>31</v>
      </c>
      <c r="C74" s="64"/>
      <c r="D74" s="34"/>
      <c r="E74" s="65">
        <v>0</v>
      </c>
      <c r="F74" s="66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3" t="s">
        <v>32</v>
      </c>
      <c r="C75" s="64"/>
      <c r="D75" s="34"/>
      <c r="E75" s="65">
        <v>0</v>
      </c>
      <c r="F75" s="66"/>
      <c r="G75" s="35"/>
      <c r="H75" s="3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2:22" x14ac:dyDescent="0.25">
      <c r="B76" s="63" t="s">
        <v>33</v>
      </c>
      <c r="C76" s="64"/>
      <c r="D76" s="34"/>
      <c r="E76" s="65">
        <v>12409004</v>
      </c>
      <c r="F76" s="66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</row>
    <row r="77" spans="2:22" x14ac:dyDescent="0.25">
      <c r="B77" s="63" t="s">
        <v>34</v>
      </c>
      <c r="C77" s="64"/>
      <c r="D77" s="34"/>
      <c r="E77" s="65">
        <v>0</v>
      </c>
      <c r="F77" s="66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</row>
    <row r="78" spans="2:22" x14ac:dyDescent="0.25">
      <c r="B78" s="63" t="s">
        <v>40</v>
      </c>
      <c r="C78" s="64"/>
      <c r="D78" s="34"/>
      <c r="E78" s="65">
        <v>0</v>
      </c>
      <c r="F78" s="66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</row>
    <row r="79" spans="2:22" x14ac:dyDescent="0.25">
      <c r="B79" s="63" t="s">
        <v>29</v>
      </c>
      <c r="C79" s="64"/>
      <c r="D79" s="34"/>
      <c r="E79" s="65">
        <v>0</v>
      </c>
      <c r="F79" s="66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2:22" ht="15.75" thickBot="1" x14ac:dyDescent="0.3">
      <c r="B80" s="66"/>
      <c r="F80" s="66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ht="15.75" thickBot="1" x14ac:dyDescent="0.3">
      <c r="B81" s="68" t="s">
        <v>35</v>
      </c>
      <c r="C81" s="69"/>
      <c r="D81" s="70"/>
      <c r="E81" s="71">
        <f>E71-E76-E77-E78-E74-E75-E79</f>
        <v>50000000</v>
      </c>
      <c r="F81" s="66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2:22" ht="16.5" thickTop="1" thickBot="1" x14ac:dyDescent="0.3">
      <c r="B82" s="68"/>
      <c r="C82" s="69"/>
      <c r="D82" s="34"/>
      <c r="E82" s="34"/>
      <c r="F82" s="72"/>
      <c r="G82" s="34"/>
      <c r="H82" s="36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73"/>
      <c r="C83" s="73"/>
      <c r="D83" s="58"/>
      <c r="E83" s="58"/>
      <c r="F83" s="74"/>
      <c r="G83" s="34"/>
      <c r="H83" s="3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2:22" x14ac:dyDescent="0.25">
      <c r="B84" s="69"/>
      <c r="C84" s="69"/>
      <c r="D84" s="70"/>
      <c r="E84" s="70"/>
      <c r="F84" s="74"/>
      <c r="G84" s="34"/>
      <c r="H84" s="36"/>
    </row>
    <row r="85" spans="2:22" x14ac:dyDescent="0.25">
      <c r="B85" s="34"/>
      <c r="C85" s="34"/>
      <c r="D85" s="34"/>
      <c r="E85" s="34"/>
      <c r="F85" s="35"/>
      <c r="G85" s="34"/>
      <c r="H85" s="3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</sheetData>
  <mergeCells count="6">
    <mergeCell ref="A4:H4"/>
    <mergeCell ref="J38:J40"/>
    <mergeCell ref="J41:J43"/>
    <mergeCell ref="J44:J46"/>
    <mergeCell ref="J47:J49"/>
    <mergeCell ref="J50:J52"/>
  </mergeCells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K1:AB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16384" width="9.140625" style="7"/>
  </cols>
  <sheetData/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K1:AE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16384" width="9.140625" style="7"/>
  </cols>
  <sheetData/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1:AH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16384" width="9.140625" style="7"/>
  </cols>
  <sheetData/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K1:AK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16384" width="9.140625" style="7"/>
  </cols>
  <sheetData/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 July 2019</vt:lpstr>
      <vt:lpstr>Investment August 2019</vt:lpstr>
      <vt:lpstr>Investment Sept 2019</vt:lpstr>
      <vt:lpstr>Investment Oct 2019</vt:lpstr>
      <vt:lpstr>Investment Nov 2019</vt:lpstr>
      <vt:lpstr>Investment Dec 2019</vt:lpstr>
      <vt:lpstr>Investment Jan 2020</vt:lpstr>
      <vt:lpstr>Investment February 2020</vt:lpstr>
      <vt:lpstr>Investment March 2020</vt:lpstr>
      <vt:lpstr>Investment April 2020</vt:lpstr>
      <vt:lpstr>Investment May 2020</vt:lpstr>
      <vt:lpstr>Investment June 2020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2019-12-09T10:14:04Z</dcterms:modified>
</cp:coreProperties>
</file>