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data1\Kontrakte_Projekte\2019_20\"/>
    </mc:Choice>
  </mc:AlternateContent>
  <xr:revisionPtr revIDLastSave="0" documentId="8_{01997EC8-CB94-4957-B308-2593E3BE6A97}" xr6:coauthVersionLast="44" xr6:coauthVersionMax="44" xr10:uidLastSave="{00000000-0000-0000-0000-000000000000}"/>
  <bookViews>
    <workbookView xWindow="-120" yWindow="-120" windowWidth="29040" windowHeight="15840" tabRatio="630" firstSheet="2" activeTab="2" xr2:uid="{00000000-000D-0000-FFFF-FFFF00000000}"/>
  </bookViews>
  <sheets>
    <sheet name="Sheet1" sheetId="4" state="hidden" r:id="rId1"/>
    <sheet name="Creditors" sheetId="1" r:id="rId2"/>
    <sheet name="Capital Expenditure" sheetId="2" r:id="rId3"/>
    <sheet name="Sheet3" sheetId="3" state="hidden" r:id="rId4"/>
    <sheet name="Sheet2" sheetId="5" r:id="rId5"/>
  </sheets>
  <definedNames>
    <definedName name="_xlnm.Print_Area" localSheetId="2">'Capital Expenditure'!$A$1:$O$16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2" l="1"/>
  <c r="J10" i="2" s="1"/>
  <c r="H13" i="2" l="1"/>
  <c r="F13" i="2" l="1"/>
  <c r="E13" i="2"/>
  <c r="G13" i="2"/>
  <c r="I3" i="2" l="1"/>
  <c r="I9" i="2" l="1"/>
  <c r="J9" i="2" s="1"/>
  <c r="I4" i="2" l="1"/>
  <c r="J4" i="2" s="1"/>
  <c r="J3" i="2"/>
  <c r="I11" i="2"/>
  <c r="J11" i="2" s="1"/>
  <c r="I12" i="2"/>
  <c r="J12" i="2" s="1"/>
  <c r="I7" i="2"/>
  <c r="J7" i="2" s="1"/>
  <c r="I6" i="2"/>
  <c r="J6" i="2" s="1"/>
  <c r="I5" i="2"/>
  <c r="J5" i="2" s="1"/>
  <c r="I8" i="2"/>
  <c r="J8" i="2" s="1"/>
  <c r="I13" i="2" l="1"/>
  <c r="J13" i="2" s="1"/>
</calcChain>
</file>

<file path=xl/sharedStrings.xml><?xml version="1.0" encoding="utf-8"?>
<sst xmlns="http://schemas.openxmlformats.org/spreadsheetml/2006/main" count="77" uniqueCount="57">
  <si>
    <t>Outstanding creditors: 30 days and older</t>
  </si>
  <si>
    <t>Name of supplier</t>
  </si>
  <si>
    <t>Remedial action</t>
  </si>
  <si>
    <t>Project description</t>
  </si>
  <si>
    <t>Number</t>
  </si>
  <si>
    <t>Outstanding Amount</t>
  </si>
  <si>
    <t xml:space="preserve">Dispute/Reason for non-payment </t>
  </si>
  <si>
    <t>Invoice(s) date(s)</t>
  </si>
  <si>
    <t>Project status: If the project is in the SCM process of being procured. Please state in which stage (planning, specification, advertising, etc)</t>
  </si>
  <si>
    <t>Totals</t>
  </si>
  <si>
    <t>Original Budget   R'000</t>
  </si>
  <si>
    <t>Adjusted budget   R'000</t>
  </si>
  <si>
    <t>YTD Expenditure  R'000</t>
  </si>
  <si>
    <t>At what stage is each project  currently</t>
  </si>
  <si>
    <t>Any challenges identified that is resulting in delays?</t>
  </si>
  <si>
    <t>What measures are in place to remedy the existing challenges.</t>
  </si>
  <si>
    <t>Status of the project</t>
  </si>
  <si>
    <t>Variance        R'000</t>
  </si>
  <si>
    <t>Variance    %</t>
  </si>
  <si>
    <t>Responsible Official</t>
  </si>
  <si>
    <t>Locations</t>
  </si>
  <si>
    <t>SDBIP / YTD budget</t>
  </si>
  <si>
    <t>Town: Worcester. 
Wards: 5, 6,7, 8, 9, 10, 11, 12, 13, 14, 15, 16, 17, 18</t>
  </si>
  <si>
    <t>Town: Worcester. 
Wards: 18</t>
  </si>
  <si>
    <t>Town: All
Wards: 1 to 21</t>
  </si>
  <si>
    <t>Mr Beneke</t>
  </si>
  <si>
    <t>Mr Steyn</t>
  </si>
  <si>
    <t>Mr Mayeki</t>
  </si>
  <si>
    <t>Mr  Pienaar</t>
  </si>
  <si>
    <t>Pre-loads Reservoir</t>
  </si>
  <si>
    <t>Worcester : Material Recovery Facility (MIG Counter funding)</t>
  </si>
  <si>
    <t>TRANSHEX - Water Reticulation</t>
  </si>
  <si>
    <t>TRANSHEX - Sewer Reticulation</t>
  </si>
  <si>
    <t xml:space="preserve">TRANSHEX - Roads </t>
  </si>
  <si>
    <t xml:space="preserve">TRANSHEX - Stormwater </t>
  </si>
  <si>
    <t>Zweletemba - New Swimming Bath</t>
  </si>
  <si>
    <t>Town: Worcester. 
Wards: 8, 16-18</t>
  </si>
  <si>
    <t>Esselen Park - Replacement of fence perimeter</t>
  </si>
  <si>
    <t xml:space="preserve">Transhex : Electrical Reticulation </t>
  </si>
  <si>
    <t xml:space="preserve">Construction commenced on 28 May 2019. </t>
  </si>
  <si>
    <t xml:space="preserve">Construction </t>
  </si>
  <si>
    <t xml:space="preserve">None to date. </t>
  </si>
  <si>
    <t>N/A</t>
  </si>
  <si>
    <t xml:space="preserve">Draft specifications for the appointment of Consulting Engineers for the design and contract administration. </t>
  </si>
  <si>
    <t xml:space="preserve">Time period for design and construction phase. </t>
  </si>
  <si>
    <t xml:space="preserve">Fast track of procurement process, if posible. </t>
  </si>
  <si>
    <t xml:space="preserve">Specifications </t>
  </si>
  <si>
    <t>Construction</t>
  </si>
  <si>
    <t xml:space="preserve">It was not necessary to appoint consultants for the EIA and feasibility study because we will make use of our own sportsground at Zwelethemba.  The execution of this decision was subject to detailed internal assessments and community consultation which occurred after the amendment of the TL SDBIP during February 2019. </t>
  </si>
  <si>
    <t>Planning phase completed done by the Consultant that was appointed, Delta Built Enviroment Consultants.  The contruction process was advertised closing date was 19 July 2019.</t>
  </si>
  <si>
    <t>The BEC is scheduled for 10 September 2019 and the BAC for 13 September 2019.</t>
  </si>
  <si>
    <t>De Doorns Water Purification Works : Augmentation of DAF Unit</t>
  </si>
  <si>
    <t>Town: Worcester. 
Wards: 2 ,3,4</t>
  </si>
  <si>
    <t>Top 10 Capital Projects till 31 October 2019</t>
  </si>
  <si>
    <t xml:space="preserve">Multi Year Tender BV 653 awarded to HVT. Contract in progress. (New Tender to be provided for Bulk Infrstructure) </t>
  </si>
  <si>
    <t xml:space="preserve">Finalisation of location of swimming pool. Project Steering Committee should be in agreement. </t>
  </si>
  <si>
    <t>Project cancelled due to shortage of funding.  Still waiting on feedback from CIDB to readvertise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</si>
</sst>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
    <numFmt numFmtId="167" formatCode="#,##0_ ;\-#,##0\ "/>
  </numFmts>
  <fonts count="8" x14ac:knownFonts="1">
    <font>
      <sz val="11"/>
      <color theme="1"/>
      <name val="Calibri"/>
      <family val="2"/>
      <scheme val="minor"/>
    </font>
    <font>
      <b/>
      <sz val="11"/>
      <color indexed="8"/>
      <name val="Calibri"/>
      <family val="2"/>
    </font>
    <font>
      <sz val="11"/>
      <color indexed="8"/>
      <name val="Calibri"/>
      <family val="2"/>
    </font>
    <font>
      <b/>
      <sz val="11"/>
      <name val="Calibri"/>
      <family val="2"/>
    </font>
    <font>
      <b/>
      <u/>
      <sz val="14"/>
      <color indexed="8"/>
      <name val="Calibri"/>
      <family val="2"/>
    </font>
    <font>
      <sz val="10"/>
      <name val="Arial"/>
      <family val="2"/>
    </font>
    <font>
      <sz val="11"/>
      <name val="Calibri"/>
      <family val="2"/>
      <scheme val="minor"/>
    </font>
    <font>
      <b/>
      <u/>
      <sz val="14"/>
      <name val="Calibri"/>
      <family val="2"/>
    </font>
  </fonts>
  <fills count="5">
    <fill>
      <patternFill patternType="none"/>
    </fill>
    <fill>
      <patternFill patternType="gray125"/>
    </fill>
    <fill>
      <patternFill patternType="solid">
        <fgColor indexed="31"/>
        <bgColor indexed="64"/>
      </patternFill>
    </fill>
    <fill>
      <patternFill patternType="solid">
        <fgColor indexed="43"/>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165" fontId="2" fillId="0" borderId="0" applyFont="0" applyFill="0" applyBorder="0" applyAlignment="0" applyProtection="0"/>
    <xf numFmtId="0" fontId="5" fillId="0" borderId="0"/>
  </cellStyleXfs>
  <cellXfs count="67">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wrapText="1"/>
    </xf>
    <xf numFmtId="0" fontId="0" fillId="0" borderId="0" xfId="0" applyFill="1"/>
    <xf numFmtId="0" fontId="1" fillId="2" borderId="1" xfId="0" applyFont="1" applyFill="1" applyBorder="1" applyAlignment="1">
      <alignment horizontal="center" wrapText="1"/>
    </xf>
    <xf numFmtId="0" fontId="1" fillId="0" borderId="3" xfId="0" applyFont="1" applyBorder="1" applyAlignment="1"/>
    <xf numFmtId="0" fontId="4" fillId="0" borderId="5" xfId="0" applyFont="1" applyBorder="1" applyAlignment="1"/>
    <xf numFmtId="0" fontId="0" fillId="0" borderId="0" xfId="0" applyFill="1" applyAlignment="1">
      <alignment vertical="top"/>
    </xf>
    <xf numFmtId="0" fontId="7" fillId="0" borderId="3" xfId="0" applyFont="1" applyFill="1" applyBorder="1" applyAlignment="1"/>
    <xf numFmtId="0" fontId="1" fillId="0" borderId="1" xfId="0" applyFont="1" applyFill="1" applyBorder="1" applyAlignment="1">
      <alignment horizontal="center" wrapText="1"/>
    </xf>
    <xf numFmtId="0" fontId="0" fillId="0" borderId="0" xfId="0" applyBorder="1"/>
    <xf numFmtId="0" fontId="1" fillId="0" borderId="1" xfId="0" applyFont="1" applyBorder="1" applyAlignment="1">
      <alignment horizontal="center"/>
    </xf>
    <xf numFmtId="0" fontId="0" fillId="0" borderId="0" xfId="0" applyBorder="1" applyAlignment="1">
      <alignment vertical="center"/>
    </xf>
    <xf numFmtId="1" fontId="0" fillId="0" borderId="1" xfId="0" applyNumberFormat="1" applyFont="1" applyFill="1" applyBorder="1" applyAlignment="1"/>
    <xf numFmtId="0" fontId="0" fillId="0" borderId="0" xfId="0" applyBorder="1" applyAlignment="1"/>
    <xf numFmtId="1" fontId="0" fillId="0" borderId="0" xfId="0" applyNumberFormat="1" applyFont="1" applyFill="1" applyBorder="1" applyAlignment="1"/>
    <xf numFmtId="0" fontId="6" fillId="0" borderId="0" xfId="0" applyFont="1" applyFill="1" applyBorder="1" applyAlignment="1"/>
    <xf numFmtId="1" fontId="0" fillId="0" borderId="0" xfId="0" applyNumberFormat="1" applyBorder="1" applyAlignment="1"/>
    <xf numFmtId="0" fontId="1" fillId="0" borderId="4" xfId="0" applyFont="1" applyBorder="1" applyAlignment="1">
      <alignment vertical="center"/>
    </xf>
    <xf numFmtId="0" fontId="0" fillId="0" borderId="0" xfId="0" applyAlignment="1">
      <alignment vertical="center"/>
    </xf>
    <xf numFmtId="0" fontId="0" fillId="3" borderId="0" xfId="0" applyFill="1" applyBorder="1" applyAlignment="1">
      <alignment vertical="center" wrapText="1"/>
    </xf>
    <xf numFmtId="0" fontId="0" fillId="0" borderId="0" xfId="0" applyAlignment="1"/>
    <xf numFmtId="0" fontId="1" fillId="0" borderId="1" xfId="0" applyFont="1" applyBorder="1" applyAlignment="1">
      <alignment horizontal="center" textRotation="90"/>
    </xf>
    <xf numFmtId="1" fontId="0" fillId="0" borderId="1" xfId="0" applyNumberFormat="1" applyFont="1" applyFill="1" applyBorder="1" applyAlignment="1">
      <alignment horizontal="center"/>
    </xf>
    <xf numFmtId="0" fontId="3" fillId="0" borderId="1" xfId="0" applyFont="1" applyFill="1" applyBorder="1" applyAlignment="1">
      <alignment horizontal="center"/>
    </xf>
    <xf numFmtId="0" fontId="0" fillId="0" borderId="0" xfId="0"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wrapText="1"/>
    </xf>
    <xf numFmtId="0" fontId="1" fillId="0" borderId="6" xfId="0" applyFont="1" applyFill="1" applyBorder="1" applyAlignment="1">
      <alignment horizontal="left" wrapText="1"/>
    </xf>
    <xf numFmtId="0" fontId="6" fillId="0" borderId="1" xfId="0" applyFont="1" applyFill="1" applyBorder="1" applyAlignment="1">
      <alignment horizontal="left" vertical="top" wrapText="1"/>
    </xf>
    <xf numFmtId="4" fontId="6" fillId="3"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0" borderId="0" xfId="0" applyFill="1" applyAlignment="1">
      <alignment horizontal="left" vertical="top"/>
    </xf>
    <xf numFmtId="0" fontId="6" fillId="0" borderId="0" xfId="0" applyFont="1" applyFill="1" applyAlignment="1">
      <alignment horizontal="left" vertical="top"/>
    </xf>
    <xf numFmtId="0" fontId="1" fillId="0" borderId="3" xfId="0" applyFont="1" applyBorder="1" applyAlignment="1">
      <alignment horizontal="right"/>
    </xf>
    <xf numFmtId="0" fontId="1" fillId="0" borderId="3" xfId="0" applyFont="1" applyFill="1" applyBorder="1" applyAlignment="1">
      <alignment horizontal="right"/>
    </xf>
    <xf numFmtId="165" fontId="1" fillId="0" borderId="2" xfId="1" applyFont="1" applyFill="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165" fontId="0" fillId="0" borderId="0" xfId="0" applyNumberFormat="1" applyBorder="1" applyAlignment="1">
      <alignment horizontal="right"/>
    </xf>
    <xf numFmtId="167" fontId="0" fillId="0" borderId="1" xfId="1" applyNumberFormat="1" applyFont="1" applyFill="1" applyBorder="1" applyAlignment="1">
      <alignment horizontal="right" vertical="top"/>
    </xf>
    <xf numFmtId="166" fontId="6" fillId="0" borderId="1" xfId="0" applyNumberFormat="1" applyFont="1" applyFill="1" applyBorder="1" applyAlignment="1">
      <alignment horizontal="right" vertical="top"/>
    </xf>
    <xf numFmtId="1" fontId="0" fillId="0" borderId="1" xfId="0" applyNumberFormat="1" applyFont="1" applyFill="1" applyBorder="1" applyAlignment="1">
      <alignment horizontal="left"/>
    </xf>
    <xf numFmtId="0" fontId="3" fillId="0" borderId="7" xfId="0" applyFont="1" applyFill="1" applyBorder="1" applyAlignment="1">
      <alignment horizontal="left"/>
    </xf>
    <xf numFmtId="167" fontId="1" fillId="0" borderId="2" xfId="0" applyNumberFormat="1" applyFont="1" applyFill="1" applyBorder="1" applyAlignment="1">
      <alignment horizontal="right"/>
    </xf>
    <xf numFmtId="166" fontId="3" fillId="0" borderId="2" xfId="0" applyNumberFormat="1" applyFont="1" applyFill="1" applyBorder="1" applyAlignment="1">
      <alignment horizontal="right"/>
    </xf>
    <xf numFmtId="0" fontId="0" fillId="0" borderId="0" xfId="0" applyFill="1" applyAlignment="1"/>
    <xf numFmtId="164" fontId="1" fillId="2" borderId="2" xfId="0" applyNumberFormat="1" applyFont="1" applyFill="1" applyBorder="1" applyAlignment="1">
      <alignment horizontal="right"/>
    </xf>
    <xf numFmtId="167" fontId="0" fillId="2" borderId="1" xfId="1" applyNumberFormat="1" applyFont="1" applyFill="1" applyBorder="1" applyAlignment="1">
      <alignment horizontal="right" vertical="top"/>
    </xf>
    <xf numFmtId="167" fontId="0" fillId="0" borderId="1" xfId="1" applyNumberFormat="1" applyFont="1" applyFill="1" applyBorder="1" applyAlignment="1">
      <alignment horizontal="right" vertical="top" wrapText="1"/>
    </xf>
    <xf numFmtId="0" fontId="1" fillId="0" borderId="5" xfId="0" applyFont="1" applyFill="1" applyBorder="1" applyAlignment="1">
      <alignment horizontal="left"/>
    </xf>
    <xf numFmtId="0" fontId="1" fillId="0" borderId="4" xfId="0" applyFont="1" applyFill="1" applyBorder="1" applyAlignment="1">
      <alignment horizontal="left"/>
    </xf>
    <xf numFmtId="0" fontId="0" fillId="0" borderId="9"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xf>
    <xf numFmtId="0" fontId="0" fillId="0" borderId="8" xfId="0" applyBorder="1" applyAlignment="1">
      <alignment horizontal="left"/>
    </xf>
    <xf numFmtId="0" fontId="0" fillId="0" borderId="1" xfId="0" applyFill="1" applyBorder="1" applyAlignment="1">
      <alignment horizontal="left" vertical="center"/>
    </xf>
    <xf numFmtId="0" fontId="0" fillId="0" borderId="1" xfId="0" applyFont="1" applyFill="1" applyBorder="1" applyAlignment="1">
      <alignment horizontal="left" vertical="center"/>
    </xf>
    <xf numFmtId="1" fontId="0" fillId="0" borderId="1" xfId="0" applyNumberFormat="1" applyFont="1" applyFill="1" applyBorder="1" applyAlignment="1">
      <alignment horizontal="left" vertical="center"/>
    </xf>
    <xf numFmtId="1" fontId="0" fillId="0" borderId="1" xfId="0" applyNumberFormat="1" applyFont="1" applyFill="1" applyBorder="1" applyAlignment="1">
      <alignment horizontal="left" vertical="center" wrapText="1"/>
    </xf>
    <xf numFmtId="0" fontId="1" fillId="0" borderId="1" xfId="0" applyFont="1" applyBorder="1" applyAlignment="1">
      <alignment horizontal="center"/>
    </xf>
    <xf numFmtId="0" fontId="1" fillId="0" borderId="5"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0" fillId="4" borderId="0" xfId="0" applyFill="1" applyAlignment="1">
      <alignment horizontal="left" vertical="top"/>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12" sqref="D12"/>
    </sheetView>
  </sheetViews>
  <sheetFormatPr defaultRowHeight="15" x14ac:dyDescent="0.2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E26"/>
  <sheetViews>
    <sheetView workbookViewId="0">
      <selection activeCell="B29" sqref="B29"/>
    </sheetView>
  </sheetViews>
  <sheetFormatPr defaultRowHeight="15" x14ac:dyDescent="0.25"/>
  <cols>
    <col min="1" max="1" width="16.28515625" customWidth="1"/>
    <col min="2" max="2" width="20.5703125" customWidth="1"/>
    <col min="3" max="3" width="17.7109375" customWidth="1"/>
    <col min="4" max="4" width="30.5703125" customWidth="1"/>
    <col min="5" max="5" width="23.42578125" customWidth="1"/>
  </cols>
  <sheetData>
    <row r="1" spans="1:5" x14ac:dyDescent="0.25">
      <c r="A1" s="62" t="s">
        <v>0</v>
      </c>
      <c r="B1" s="62"/>
      <c r="C1" s="62"/>
      <c r="D1" s="62"/>
      <c r="E1" s="62"/>
    </row>
    <row r="2" spans="1:5" x14ac:dyDescent="0.25">
      <c r="A2" s="2" t="s">
        <v>1</v>
      </c>
      <c r="B2" s="2" t="s">
        <v>5</v>
      </c>
      <c r="C2" s="2" t="s">
        <v>7</v>
      </c>
      <c r="D2" s="2" t="s">
        <v>6</v>
      </c>
      <c r="E2" s="2" t="s">
        <v>2</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sheetData>
  <mergeCells count="1">
    <mergeCell ref="A1:E1"/>
  </mergeCell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CC"/>
    <pageSetUpPr fitToPage="1"/>
  </sheetPr>
  <dimension ref="A1:O16"/>
  <sheetViews>
    <sheetView tabSelected="1" view="pageBreakPreview" zoomScale="77" zoomScaleNormal="70" zoomScaleSheetLayoutView="77" workbookViewId="0">
      <pane xSplit="2" ySplit="2" topLeftCell="K3" activePane="bottomRight" state="frozen"/>
      <selection pane="topRight" activeCell="C1" sqref="C1"/>
      <selection pane="bottomLeft" activeCell="A3" sqref="A3"/>
      <selection pane="bottomRight" activeCell="M24" sqref="M24"/>
    </sheetView>
  </sheetViews>
  <sheetFormatPr defaultColWidth="9.140625" defaultRowHeight="15" x14ac:dyDescent="0.25"/>
  <cols>
    <col min="1" max="1" width="5.5703125" style="15" customWidth="1"/>
    <col min="2" max="2" width="56.85546875" style="15" customWidth="1"/>
    <col min="3" max="3" width="20.85546875" style="18" customWidth="1"/>
    <col min="4" max="4" width="56.85546875" style="17" customWidth="1"/>
    <col min="5" max="5" width="15.42578125" style="15" customWidth="1"/>
    <col min="6" max="6" width="15.85546875" style="15" bestFit="1" customWidth="1"/>
    <col min="7" max="7" width="19.28515625" style="39" customWidth="1"/>
    <col min="8" max="8" width="19.28515625" style="40" customWidth="1"/>
    <col min="9" max="9" width="20.42578125" style="39" customWidth="1"/>
    <col min="10" max="10" width="14" style="15" customWidth="1"/>
    <col min="11" max="11" width="114" style="13" customWidth="1"/>
    <col min="12" max="12" width="35.85546875" style="13" bestFit="1" customWidth="1"/>
    <col min="13" max="13" width="40.42578125" style="13" customWidth="1"/>
    <col min="14" max="14" width="67.85546875" style="13" customWidth="1"/>
    <col min="15" max="15" width="25.42578125" style="11" customWidth="1"/>
    <col min="16" max="16384" width="9.140625" style="11"/>
  </cols>
  <sheetData>
    <row r="1" spans="1:15" customFormat="1" ht="18.75" x14ac:dyDescent="0.3">
      <c r="A1" s="22"/>
      <c r="B1" s="7" t="s">
        <v>53</v>
      </c>
      <c r="C1" s="14"/>
      <c r="D1" s="9"/>
      <c r="E1" s="6"/>
      <c r="F1" s="6"/>
      <c r="G1" s="36"/>
      <c r="H1" s="37"/>
      <c r="I1" s="36"/>
      <c r="J1" s="6"/>
      <c r="K1" s="19"/>
      <c r="L1" s="20"/>
      <c r="M1" s="20"/>
      <c r="N1" s="20"/>
    </row>
    <row r="2" spans="1:15" s="26" customFormat="1" ht="60" customHeight="1" x14ac:dyDescent="0.25">
      <c r="A2" s="23" t="s">
        <v>4</v>
      </c>
      <c r="B2" s="12" t="s">
        <v>3</v>
      </c>
      <c r="C2" s="24"/>
      <c r="D2" s="25" t="s">
        <v>20</v>
      </c>
      <c r="E2" s="3" t="s">
        <v>10</v>
      </c>
      <c r="F2" s="3" t="s">
        <v>11</v>
      </c>
      <c r="G2" s="5" t="s">
        <v>12</v>
      </c>
      <c r="H2" s="10" t="s">
        <v>21</v>
      </c>
      <c r="I2" s="3" t="s">
        <v>17</v>
      </c>
      <c r="J2" s="3" t="s">
        <v>18</v>
      </c>
      <c r="K2" s="27" t="s">
        <v>16</v>
      </c>
      <c r="L2" s="28" t="s">
        <v>13</v>
      </c>
      <c r="M2" s="28" t="s">
        <v>14</v>
      </c>
      <c r="N2" s="28" t="s">
        <v>15</v>
      </c>
      <c r="O2" s="29" t="s">
        <v>19</v>
      </c>
    </row>
    <row r="3" spans="1:15" s="4" customFormat="1" ht="30" x14ac:dyDescent="0.25">
      <c r="A3" s="58">
        <v>1</v>
      </c>
      <c r="B3" s="59" t="s">
        <v>30</v>
      </c>
      <c r="C3" s="60">
        <v>50101002651</v>
      </c>
      <c r="D3" s="30" t="s">
        <v>22</v>
      </c>
      <c r="E3" s="42">
        <v>16979604</v>
      </c>
      <c r="F3" s="42">
        <v>16979604</v>
      </c>
      <c r="G3" s="50">
        <v>6680503.2599999998</v>
      </c>
      <c r="H3" s="51">
        <v>5263676</v>
      </c>
      <c r="I3" s="42">
        <f>G3-F3</f>
        <v>-10299100.74</v>
      </c>
      <c r="J3" s="43">
        <f t="shared" ref="J3:J12" si="0">IF(I3=0,"",I3/F3)*100</f>
        <v>-60.655718119221156</v>
      </c>
      <c r="K3" s="31" t="s">
        <v>39</v>
      </c>
      <c r="L3" s="31" t="s">
        <v>40</v>
      </c>
      <c r="M3" s="32" t="s">
        <v>41</v>
      </c>
      <c r="N3" s="32" t="s">
        <v>42</v>
      </c>
      <c r="O3" s="34" t="s">
        <v>26</v>
      </c>
    </row>
    <row r="4" spans="1:15" s="4" customFormat="1" ht="30" x14ac:dyDescent="0.25">
      <c r="A4" s="58">
        <v>2</v>
      </c>
      <c r="B4" s="59" t="s">
        <v>31</v>
      </c>
      <c r="C4" s="60">
        <v>50101002581</v>
      </c>
      <c r="D4" s="30" t="s">
        <v>23</v>
      </c>
      <c r="E4" s="42">
        <v>15000000</v>
      </c>
      <c r="F4" s="42">
        <v>15000000</v>
      </c>
      <c r="G4" s="50"/>
      <c r="H4" s="51">
        <v>4650000</v>
      </c>
      <c r="I4" s="42">
        <f t="shared" ref="I4:I12" si="1">G4-F4</f>
        <v>-15000000</v>
      </c>
      <c r="J4" s="43">
        <f t="shared" si="0"/>
        <v>-100</v>
      </c>
      <c r="K4" s="31"/>
      <c r="L4" s="31"/>
      <c r="M4" s="32"/>
      <c r="N4" s="32"/>
      <c r="O4" s="34" t="s">
        <v>27</v>
      </c>
    </row>
    <row r="5" spans="1:15" s="4" customFormat="1" ht="30" x14ac:dyDescent="0.25">
      <c r="A5" s="58">
        <v>3</v>
      </c>
      <c r="B5" s="59" t="s">
        <v>32</v>
      </c>
      <c r="C5" s="60">
        <v>50101002601</v>
      </c>
      <c r="D5" s="30" t="s">
        <v>23</v>
      </c>
      <c r="E5" s="42">
        <v>15000000</v>
      </c>
      <c r="F5" s="42">
        <v>15000000</v>
      </c>
      <c r="G5" s="50"/>
      <c r="H5" s="51">
        <v>4650000</v>
      </c>
      <c r="I5" s="42">
        <f t="shared" si="1"/>
        <v>-15000000</v>
      </c>
      <c r="J5" s="43">
        <f t="shared" si="0"/>
        <v>-100</v>
      </c>
      <c r="K5" s="31"/>
      <c r="L5" s="31"/>
      <c r="M5" s="32"/>
      <c r="N5" s="32"/>
      <c r="O5" s="34" t="s">
        <v>27</v>
      </c>
    </row>
    <row r="6" spans="1:15" s="4" customFormat="1" ht="30" x14ac:dyDescent="0.25">
      <c r="A6" s="58">
        <v>4</v>
      </c>
      <c r="B6" s="59" t="s">
        <v>33</v>
      </c>
      <c r="C6" s="60">
        <v>50101002761</v>
      </c>
      <c r="D6" s="30" t="s">
        <v>23</v>
      </c>
      <c r="E6" s="42">
        <v>15000000</v>
      </c>
      <c r="F6" s="42">
        <v>15000000</v>
      </c>
      <c r="G6" s="50"/>
      <c r="H6" s="51">
        <v>4650000</v>
      </c>
      <c r="I6" s="42">
        <f t="shared" si="1"/>
        <v>-15000000</v>
      </c>
      <c r="J6" s="43">
        <f t="shared" si="0"/>
        <v>-100</v>
      </c>
      <c r="K6" s="31"/>
      <c r="L6" s="33"/>
      <c r="M6" s="33"/>
      <c r="N6" s="32"/>
      <c r="O6" s="34" t="s">
        <v>27</v>
      </c>
    </row>
    <row r="7" spans="1:15" s="8" customFormat="1" ht="30" x14ac:dyDescent="0.25">
      <c r="A7" s="58">
        <v>5</v>
      </c>
      <c r="B7" s="59" t="s">
        <v>34</v>
      </c>
      <c r="C7" s="60">
        <v>50101002921</v>
      </c>
      <c r="D7" s="30" t="s">
        <v>23</v>
      </c>
      <c r="E7" s="42">
        <v>15000000</v>
      </c>
      <c r="F7" s="42">
        <v>15000000</v>
      </c>
      <c r="G7" s="50"/>
      <c r="H7" s="51">
        <v>4650000</v>
      </c>
      <c r="I7" s="42">
        <f>G7-F7</f>
        <v>-15000000</v>
      </c>
      <c r="J7" s="43">
        <f>IF(I7=0,"",I7/F7)*100</f>
        <v>-100</v>
      </c>
      <c r="K7" s="31"/>
      <c r="L7" s="31"/>
      <c r="M7" s="32"/>
      <c r="N7" s="32"/>
      <c r="O7" s="34" t="s">
        <v>27</v>
      </c>
    </row>
    <row r="8" spans="1:15" s="8" customFormat="1" ht="30" x14ac:dyDescent="0.25">
      <c r="A8" s="58">
        <v>6</v>
      </c>
      <c r="B8" s="59" t="s">
        <v>29</v>
      </c>
      <c r="C8" s="60">
        <v>50102154361</v>
      </c>
      <c r="D8" s="30" t="s">
        <v>22</v>
      </c>
      <c r="E8" s="42">
        <v>10652819</v>
      </c>
      <c r="F8" s="42">
        <v>10652819</v>
      </c>
      <c r="G8" s="50"/>
      <c r="H8" s="51">
        <v>3302375</v>
      </c>
      <c r="I8" s="42">
        <f t="shared" si="1"/>
        <v>-10652819</v>
      </c>
      <c r="J8" s="43">
        <f t="shared" si="0"/>
        <v>-100</v>
      </c>
      <c r="K8" s="31" t="s">
        <v>43</v>
      </c>
      <c r="L8" s="32" t="s">
        <v>46</v>
      </c>
      <c r="M8" s="32" t="s">
        <v>44</v>
      </c>
      <c r="N8" s="32" t="s">
        <v>45</v>
      </c>
      <c r="O8" s="34" t="s">
        <v>26</v>
      </c>
    </row>
    <row r="9" spans="1:15" s="4" customFormat="1" ht="30" customHeight="1" x14ac:dyDescent="0.25">
      <c r="A9" s="58">
        <v>7</v>
      </c>
      <c r="B9" s="59" t="s">
        <v>38</v>
      </c>
      <c r="C9" s="61">
        <v>50101002531</v>
      </c>
      <c r="D9" s="30" t="s">
        <v>23</v>
      </c>
      <c r="E9" s="42">
        <v>10000000</v>
      </c>
      <c r="F9" s="42">
        <v>10000000</v>
      </c>
      <c r="G9" s="50">
        <v>672117.91</v>
      </c>
      <c r="H9" s="51">
        <v>3100000</v>
      </c>
      <c r="I9" s="42">
        <f t="shared" ref="I9" si="2">G9-F9</f>
        <v>-9327882.0899999999</v>
      </c>
      <c r="J9" s="43">
        <f t="shared" ref="J9" si="3">IF(I9=0,"",I9/F9)*100</f>
        <v>-93.278820899999999</v>
      </c>
      <c r="K9" s="31" t="s">
        <v>54</v>
      </c>
      <c r="L9" s="31" t="s">
        <v>47</v>
      </c>
      <c r="M9" s="32" t="s">
        <v>42</v>
      </c>
      <c r="N9" s="32" t="s">
        <v>42</v>
      </c>
      <c r="O9" s="35" t="s">
        <v>25</v>
      </c>
    </row>
    <row r="10" spans="1:15" s="4" customFormat="1" ht="30" customHeight="1" x14ac:dyDescent="0.25">
      <c r="A10" s="58">
        <v>8</v>
      </c>
      <c r="B10" s="59" t="s">
        <v>51</v>
      </c>
      <c r="C10" s="61">
        <v>50101003571</v>
      </c>
      <c r="D10" s="30" t="s">
        <v>52</v>
      </c>
      <c r="E10" s="42">
        <v>7108259</v>
      </c>
      <c r="F10" s="42">
        <v>7108259</v>
      </c>
      <c r="G10" s="50"/>
      <c r="H10" s="51">
        <v>2203561</v>
      </c>
      <c r="I10" s="42">
        <f t="shared" ref="I10" si="4">G10-F10</f>
        <v>-7108259</v>
      </c>
      <c r="J10" s="43">
        <f t="shared" ref="J10" si="5">IF(I10=0,"",I10/F10)*100</f>
        <v>-100</v>
      </c>
      <c r="K10" s="31" t="s">
        <v>43</v>
      </c>
      <c r="L10" s="31" t="s">
        <v>46</v>
      </c>
      <c r="M10" s="32" t="s">
        <v>44</v>
      </c>
      <c r="N10" s="32" t="s">
        <v>45</v>
      </c>
      <c r="O10" s="34" t="s">
        <v>26</v>
      </c>
    </row>
    <row r="11" spans="1:15" s="4" customFormat="1" ht="30" x14ac:dyDescent="0.25">
      <c r="A11" s="58">
        <v>9</v>
      </c>
      <c r="B11" s="59" t="s">
        <v>35</v>
      </c>
      <c r="C11" s="60">
        <v>50101004421</v>
      </c>
      <c r="D11" s="30" t="s">
        <v>36</v>
      </c>
      <c r="E11" s="42">
        <v>7056205</v>
      </c>
      <c r="F11" s="42">
        <v>7056205</v>
      </c>
      <c r="G11" s="50"/>
      <c r="H11" s="51">
        <v>2187422</v>
      </c>
      <c r="I11" s="42">
        <f>G11-F11</f>
        <v>-7056205</v>
      </c>
      <c r="J11" s="43">
        <f>IF(I11=0,"",I11/F11)*100</f>
        <v>-100</v>
      </c>
      <c r="K11" s="31" t="s">
        <v>48</v>
      </c>
      <c r="L11" s="32" t="s">
        <v>46</v>
      </c>
      <c r="M11" s="32" t="s">
        <v>55</v>
      </c>
      <c r="N11" s="32" t="s">
        <v>45</v>
      </c>
      <c r="O11" s="66" t="s">
        <v>26</v>
      </c>
    </row>
    <row r="12" spans="1:15" s="4" customFormat="1" ht="30" x14ac:dyDescent="0.25">
      <c r="A12" s="58">
        <v>10</v>
      </c>
      <c r="B12" s="59" t="s">
        <v>37</v>
      </c>
      <c r="C12" s="60">
        <v>50101004531</v>
      </c>
      <c r="D12" s="30" t="s">
        <v>24</v>
      </c>
      <c r="E12" s="42">
        <v>4320000</v>
      </c>
      <c r="F12" s="42">
        <v>4020000</v>
      </c>
      <c r="G12" s="50"/>
      <c r="H12" s="51">
        <v>1339200</v>
      </c>
      <c r="I12" s="42">
        <f t="shared" si="1"/>
        <v>-4020000</v>
      </c>
      <c r="J12" s="43">
        <f t="shared" si="0"/>
        <v>-100</v>
      </c>
      <c r="K12" s="32" t="s">
        <v>49</v>
      </c>
      <c r="L12" s="32" t="s">
        <v>50</v>
      </c>
      <c r="M12" s="32" t="s">
        <v>56</v>
      </c>
      <c r="N12" s="32" t="s">
        <v>56</v>
      </c>
      <c r="O12" s="34" t="s">
        <v>28</v>
      </c>
    </row>
    <row r="13" spans="1:15" s="48" customFormat="1" ht="20.100000000000001" customHeight="1" x14ac:dyDescent="0.25">
      <c r="A13" s="52" t="s">
        <v>9</v>
      </c>
      <c r="B13" s="53"/>
      <c r="C13" s="44"/>
      <c r="D13" s="45"/>
      <c r="E13" s="46">
        <f>SUM(E3:E12)</f>
        <v>116116887</v>
      </c>
      <c r="F13" s="46">
        <f>SUM(F3:F12)</f>
        <v>115816887</v>
      </c>
      <c r="G13" s="49">
        <f>SUM(G3:G12)</f>
        <v>7352621.1699999999</v>
      </c>
      <c r="H13" s="49">
        <f>SUM(H3:H12)</f>
        <v>35996234</v>
      </c>
      <c r="I13" s="38">
        <f>G13-F13</f>
        <v>-108464265.83</v>
      </c>
      <c r="J13" s="47">
        <f>IF(I13=0,"",I13/F13)*100</f>
        <v>-93.651512002735842</v>
      </c>
      <c r="K13" s="63"/>
      <c r="L13" s="64"/>
      <c r="M13" s="64"/>
      <c r="N13" s="65"/>
    </row>
    <row r="14" spans="1:15" customFormat="1" ht="34.5" customHeight="1" x14ac:dyDescent="0.25">
      <c r="A14" s="57" t="s">
        <v>8</v>
      </c>
      <c r="B14" s="56"/>
      <c r="C14" s="54"/>
      <c r="D14" s="54"/>
      <c r="E14" s="54"/>
      <c r="F14" s="54"/>
      <c r="G14" s="54"/>
      <c r="H14" s="54"/>
      <c r="I14" s="54"/>
      <c r="J14" s="54"/>
      <c r="K14" s="54"/>
      <c r="L14" s="54"/>
      <c r="M14" s="54"/>
      <c r="N14" s="55"/>
    </row>
    <row r="15" spans="1:15" x14ac:dyDescent="0.25">
      <c r="C15" s="16"/>
    </row>
    <row r="16" spans="1:15" x14ac:dyDescent="0.25">
      <c r="C16" s="16"/>
      <c r="I16" s="41"/>
      <c r="M16" s="21"/>
    </row>
  </sheetData>
  <sortState xmlns:xlrd2="http://schemas.microsoft.com/office/spreadsheetml/2017/richdata2" ref="B3:E12">
    <sortCondition descending="1" ref="E3:E12"/>
  </sortState>
  <mergeCells count="1">
    <mergeCell ref="K13:N13"/>
  </mergeCells>
  <phoneticPr fontId="0" type="noConversion"/>
  <printOptions horizontalCentered="1"/>
  <pageMargins left="0.19685039370078741" right="0.19685039370078741" top="0.59055118110236227" bottom="0.19685039370078741" header="0.31496062992125984" footer="0.31496062992125984"/>
  <pageSetup paperSize="8"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C3" sqref="C3"/>
    </sheetView>
  </sheetViews>
  <sheetFormatPr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6A54D3C95C89408B7B265E0029CBDC" ma:contentTypeVersion="8" ma:contentTypeDescription="Create a new document." ma:contentTypeScope="" ma:versionID="cf505ea46dda60a046e1441c4386caf5">
  <xsd:schema xmlns:xsd="http://www.w3.org/2001/XMLSchema" xmlns:xs="http://www.w3.org/2001/XMLSchema" xmlns:p="http://schemas.microsoft.com/office/2006/metadata/properties" xmlns:ns3="2c349498-c5d5-4c8f-b78a-30782ebc88bc" targetNamespace="http://schemas.microsoft.com/office/2006/metadata/properties" ma:root="true" ma:fieldsID="8a001cfeccc3863cc62eb76b61ab4046" ns3:_="">
    <xsd:import namespace="2c349498-c5d5-4c8f-b78a-30782ebc88b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49498-c5d5-4c8f-b78a-30782ebc88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C92B3F-4A5B-482A-8A4D-802CDB643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49498-c5d5-4c8f-b78a-30782ebc8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622073-996F-4901-AB4B-29895D65759D}">
  <ds:schemaRefs>
    <ds:schemaRef ds:uri="http://schemas.microsoft.com/sharepoint/v3/contenttype/forms"/>
  </ds:schemaRefs>
</ds:datastoreItem>
</file>

<file path=customXml/itemProps3.xml><?xml version="1.0" encoding="utf-8"?>
<ds:datastoreItem xmlns:ds="http://schemas.openxmlformats.org/officeDocument/2006/customXml" ds:itemID="{F9C2B561-571B-4CE3-AF2D-73894B4AE2CF}">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 ds:uri="2c349498-c5d5-4c8f-b78a-30782ebc88b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Creditors</vt:lpstr>
      <vt:lpstr>Capital Expenditure</vt:lpstr>
      <vt:lpstr>Sheet3</vt:lpstr>
      <vt:lpstr>Sheet2</vt:lpstr>
      <vt:lpstr>'Capital Expenditure'!Print_Area</vt:lpstr>
    </vt:vector>
  </TitlesOfParts>
  <Company>PGWC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Angelique Coert</dc:creator>
  <cp:lastModifiedBy>Marius Verwey</cp:lastModifiedBy>
  <cp:lastPrinted>2017-06-09T11:14:31Z</cp:lastPrinted>
  <dcterms:created xsi:type="dcterms:W3CDTF">2012-10-03T12:39:28Z</dcterms:created>
  <dcterms:modified xsi:type="dcterms:W3CDTF">2019-11-05T10:56:21Z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0x010100F26A54D3C95C89408B7B265E0029CBDC</vt:lpwstr>
  </property>
</Properties>
</file>