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bvmun-my.sharepoint.com/personal/mverwey2_bvm_gov_za/Documents/mverwey (H drive)/data1/Kontrakte_Projekte/2021_22/"/>
    </mc:Choice>
  </mc:AlternateContent>
  <xr:revisionPtr revIDLastSave="0" documentId="8_{658A9383-604D-4465-B2CC-F96BF0C73633}" xr6:coauthVersionLast="47" xr6:coauthVersionMax="47" xr10:uidLastSave="{00000000-0000-0000-0000-000000000000}"/>
  <bookViews>
    <workbookView xWindow="-120" yWindow="-120" windowWidth="29040" windowHeight="15840" tabRatio="630" firstSheet="2" activeTab="2" xr2:uid="{00000000-000D-0000-FFFF-FFFF00000000}"/>
  </bookViews>
  <sheets>
    <sheet name="Sheet1" sheetId="4" state="hidden" r:id="rId1"/>
    <sheet name="Creditors" sheetId="1" r:id="rId2"/>
    <sheet name="Capital Expenditure" sheetId="2" r:id="rId3"/>
    <sheet name="Sheet3" sheetId="3" state="hidden" r:id="rId4"/>
    <sheet name="Sheet2" sheetId="5" r:id="rId5"/>
  </sheets>
  <definedNames>
    <definedName name="_xlnm.Print_Area" localSheetId="2">'Capital Expenditure'!$A$1:$N$16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2" l="1"/>
  <c r="I6" i="2"/>
  <c r="J6" i="2" s="1"/>
  <c r="I12" i="2"/>
  <c r="J12" i="2" s="1"/>
  <c r="H13" i="2"/>
  <c r="F13" i="2"/>
  <c r="E13" i="2"/>
  <c r="I3" i="2"/>
  <c r="J3" i="2" s="1"/>
  <c r="I4" i="2"/>
  <c r="J4" i="2" s="1"/>
  <c r="I11" i="2"/>
  <c r="J11" i="2" s="1"/>
  <c r="I8" i="2"/>
  <c r="J8" i="2" s="1"/>
  <c r="I7" i="2"/>
  <c r="J7" i="2" s="1"/>
  <c r="I5" i="2"/>
  <c r="J5" i="2" s="1"/>
  <c r="I9" i="2"/>
  <c r="J9" i="2" s="1"/>
  <c r="I10" i="2" l="1"/>
  <c r="J10" i="2" s="1"/>
  <c r="I13" i="2"/>
  <c r="J13" i="2" s="1"/>
</calcChain>
</file>

<file path=xl/sharedStrings.xml><?xml version="1.0" encoding="utf-8"?>
<sst xmlns="http://schemas.openxmlformats.org/spreadsheetml/2006/main" count="82" uniqueCount="59">
  <si>
    <t>Outstanding creditors: 30 days and older</t>
  </si>
  <si>
    <t>Name of supplier</t>
  </si>
  <si>
    <t>Remedial action</t>
  </si>
  <si>
    <t>Project description</t>
  </si>
  <si>
    <t>Number</t>
  </si>
  <si>
    <t>Outstanding Amount</t>
  </si>
  <si>
    <t xml:space="preserve">Dispute/Reason for non-payment </t>
  </si>
  <si>
    <t>Invoice(s) date(s)</t>
  </si>
  <si>
    <t>Project status: If the project is in the SCM process of being procured. Please state in which stage (planning, specification, advertising, etc)</t>
  </si>
  <si>
    <t>Totals</t>
  </si>
  <si>
    <t>Original Budget   R'000</t>
  </si>
  <si>
    <t>Adjusted budget   R'000</t>
  </si>
  <si>
    <t>YTD Expenditure  R'000</t>
  </si>
  <si>
    <t>At what stage is each project  currently</t>
  </si>
  <si>
    <t>Any challenges identified that is resulting in delays?</t>
  </si>
  <si>
    <t>What measures are in place to remedy the existing challenges.</t>
  </si>
  <si>
    <t>Status of the project</t>
  </si>
  <si>
    <t>Variance        R'000</t>
  </si>
  <si>
    <t>Variance    %</t>
  </si>
  <si>
    <t>Locations</t>
  </si>
  <si>
    <t>SDBIP / YTD budget</t>
  </si>
  <si>
    <t>Town: Worcester. 
Wards: 18</t>
  </si>
  <si>
    <t>Town: All
Wards: 1 to 21</t>
  </si>
  <si>
    <t xml:space="preserve">Transhex: Electrical Reticulation </t>
  </si>
  <si>
    <t>Resealing of Municipal Roads - Worcester</t>
  </si>
  <si>
    <t>Zwelethemba - New Swimming Pool</t>
  </si>
  <si>
    <t>Rawsonville : Extension of WwTW (0,24 Ml/day)</t>
  </si>
  <si>
    <t>Town: Rawsonville
Wards: 19,20</t>
  </si>
  <si>
    <t>Traffic Circles: (High and Louis Lange)</t>
  </si>
  <si>
    <t>Town: Worcester. 
Wards: 12</t>
  </si>
  <si>
    <t>Esselen Park : Replacement of fence perimeter</t>
  </si>
  <si>
    <t xml:space="preserve">Erosion Protection of Hex River : Phase 2 </t>
  </si>
  <si>
    <t>Altona new Electrical Substation</t>
  </si>
  <si>
    <t>Refurbishment of electrical system</t>
  </si>
  <si>
    <t>Town: Worcester. Wards:5, 6,7, 8, 9, 10, 11, 12, 13, 14, 15, 16, 17, 18, 21</t>
  </si>
  <si>
    <t>Town: Worcester. 
Wards: 8, 16, 17, 18</t>
  </si>
  <si>
    <t>Town: Worcester. Wards: 8</t>
  </si>
  <si>
    <t>Town: Worcester. 
Wards: 9</t>
  </si>
  <si>
    <t>Tender in the planning proses.</t>
  </si>
  <si>
    <t>Planning</t>
  </si>
  <si>
    <t>N/A</t>
  </si>
  <si>
    <t>None</t>
  </si>
  <si>
    <t>Procurement</t>
  </si>
  <si>
    <t>Construction</t>
  </si>
  <si>
    <t>Advertising</t>
  </si>
  <si>
    <t>Upgrading of gravel roads : Ward 12</t>
  </si>
  <si>
    <t>Town: Worcester. Wards:12</t>
  </si>
  <si>
    <t>Tender in proses. Tender were advertise Friday 30 July 2021.</t>
  </si>
  <si>
    <t xml:space="preserve">Bid BV 916/2021 Resurfacing of Municipal roads for the Period ending 30 June 2024, awarded to Rorisang 4th of January 2022. Anticipated commencement of Works March 2022. </t>
  </si>
  <si>
    <t xml:space="preserve">Contract BV 825/2021: Construction of swimming pool facility at Zweletemba awarded to Murray &amp; Dickson (Pty) Ltd. Practical Completion 24th of February 2022. </t>
  </si>
  <si>
    <t xml:space="preserve">Completed </t>
  </si>
  <si>
    <t xml:space="preserve">Contract BV 913/2021: Erosion Protection at Hex River, Zweletemba: Phase 1, awarded to Martin &amp; East (Pty) Ltd. Certificate of Completion issued 24 January 2022.  </t>
  </si>
  <si>
    <t xml:space="preserve">Bids BV 915/2021 (Civils &amp; Structural) &amp; BV 926/2021 (Mech &amp; Elec) Upgrading of Rawsonville WwTW, awarded to Civils 2000 (Pty) Ltd and Lekratec (Pty) Ltd, respectively. Anticipated commencement date March 2022. </t>
  </si>
  <si>
    <t>HIGH COURT APPLICATION - RODPAUL CONSTRUCTION (PTY) LTD</t>
  </si>
  <si>
    <t xml:space="preserve">Contract BV 823/2021: Upgrading of gravel roads at Avian Park, awarded to JVZ Construction (Pty) Ltd. Anticipated commencement date 16 August 2021, completion period 20 weeks, completion toward end of June 2022 (Amended Contract). </t>
  </si>
  <si>
    <t xml:space="preserve">Bid BV 929/2021 : Professional Services for the construction of traffic circle at High and Louis Lange Streets, awarded to Element Consulting Engineers. Construction Tender BV 952/2022 to be advertized April 2022. Closing date of tender May 2022. Anticipated commencement date of construction July/ August 2022. </t>
  </si>
  <si>
    <t xml:space="preserve">Bid BV900/2021  awarded. Construction phase. Anticipated completion October 2022. </t>
  </si>
  <si>
    <t>Bid BV899/2021 approved</t>
  </si>
  <si>
    <t>Top 10 Capital Projects till 30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</si>
</sst>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
    <numFmt numFmtId="167" formatCode="#,##0_ ;\-#,##0\ "/>
  </numFmts>
  <fonts count="8" x14ac:knownFonts="1">
    <font>
      <sz val="11"/>
      <color theme="1"/>
      <name val="Calibri"/>
      <family val="2"/>
      <scheme val="minor"/>
    </font>
    <font>
      <b/>
      <sz val="11"/>
      <color indexed="8"/>
      <name val="Calibri"/>
      <family val="2"/>
    </font>
    <font>
      <sz val="11"/>
      <color indexed="8"/>
      <name val="Calibri"/>
      <family val="2"/>
    </font>
    <font>
      <b/>
      <sz val="11"/>
      <name val="Calibri"/>
      <family val="2"/>
    </font>
    <font>
      <b/>
      <u/>
      <sz val="14"/>
      <color indexed="8"/>
      <name val="Calibri"/>
      <family val="2"/>
    </font>
    <font>
      <sz val="10"/>
      <name val="Arial"/>
      <family val="2"/>
    </font>
    <font>
      <sz val="11"/>
      <name val="Calibri"/>
      <family val="2"/>
      <scheme val="minor"/>
    </font>
    <font>
      <b/>
      <u/>
      <sz val="14"/>
      <name val="Calibri"/>
      <family val="2"/>
    </font>
  </fonts>
  <fills count="4">
    <fill>
      <patternFill patternType="none"/>
    </fill>
    <fill>
      <patternFill patternType="gray125"/>
    </fill>
    <fill>
      <patternFill patternType="solid">
        <fgColor indexed="3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165" fontId="2" fillId="0" borderId="0" applyFont="0" applyFill="0" applyBorder="0" applyAlignment="0" applyProtection="0"/>
    <xf numFmtId="0" fontId="5" fillId="0" borderId="0"/>
  </cellStyleXfs>
  <cellXfs count="53">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1" fillId="0" borderId="3" xfId="0" applyFont="1" applyBorder="1"/>
    <xf numFmtId="0" fontId="4" fillId="0" borderId="5" xfId="0" applyFont="1" applyBorder="1"/>
    <xf numFmtId="0" fontId="0" fillId="0" borderId="0" xfId="0" applyAlignment="1">
      <alignment vertical="top"/>
    </xf>
    <xf numFmtId="0" fontId="7" fillId="0" borderId="3" xfId="0" applyFont="1" applyBorder="1"/>
    <xf numFmtId="0" fontId="1" fillId="0" borderId="1" xfId="0" applyFont="1" applyBorder="1" applyAlignment="1">
      <alignment horizontal="center"/>
    </xf>
    <xf numFmtId="0" fontId="0" fillId="0" borderId="0" xfId="0" applyAlignment="1">
      <alignment vertical="center"/>
    </xf>
    <xf numFmtId="1" fontId="0" fillId="0" borderId="1" xfId="0" applyNumberFormat="1" applyBorder="1"/>
    <xf numFmtId="1" fontId="0" fillId="0" borderId="0" xfId="0" applyNumberFormat="1"/>
    <xf numFmtId="0" fontId="6" fillId="0" borderId="0" xfId="0" applyFont="1"/>
    <xf numFmtId="0" fontId="1" fillId="0" borderId="4" xfId="0" applyFont="1" applyBorder="1" applyAlignment="1">
      <alignment vertical="center"/>
    </xf>
    <xf numFmtId="0" fontId="0" fillId="3" borderId="0" xfId="0" applyFill="1" applyAlignment="1">
      <alignment vertical="center" wrapText="1"/>
    </xf>
    <xf numFmtId="0" fontId="1" fillId="0" borderId="1" xfId="0" applyFont="1" applyBorder="1" applyAlignment="1">
      <alignment horizontal="center" textRotation="90"/>
    </xf>
    <xf numFmtId="1" fontId="0" fillId="0" borderId="1" xfId="0" applyNumberFormat="1" applyBorder="1" applyAlignment="1">
      <alignment horizontal="center"/>
    </xf>
    <xf numFmtId="0" fontId="3" fillId="0" borderId="1" xfId="0" applyFont="1" applyBorder="1" applyAlignment="1">
      <alignment horizontal="center"/>
    </xf>
    <xf numFmtId="0" fontId="0" fillId="0" borderId="0" xfId="0"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wrapText="1"/>
    </xf>
    <xf numFmtId="0" fontId="0" fillId="0" borderId="1" xfId="0" applyBorder="1" applyAlignment="1">
      <alignment horizontal="left" vertical="top"/>
    </xf>
    <xf numFmtId="1" fontId="0" fillId="0" borderId="1" xfId="0" applyNumberFormat="1" applyBorder="1" applyAlignment="1">
      <alignment horizontal="left" vertical="top"/>
    </xf>
    <xf numFmtId="0" fontId="6" fillId="0" borderId="1" xfId="0" applyFont="1" applyBorder="1" applyAlignment="1">
      <alignment horizontal="left" vertical="top" wrapText="1"/>
    </xf>
    <xf numFmtId="4" fontId="6" fillId="3" borderId="1" xfId="0" applyNumberFormat="1" applyFont="1" applyFill="1" applyBorder="1" applyAlignment="1">
      <alignment horizontal="left" vertical="top" wrapText="1"/>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6" fillId="3" borderId="1" xfId="0" applyFont="1" applyFill="1" applyBorder="1" applyAlignment="1">
      <alignment horizontal="left" vertical="top" wrapText="1"/>
    </xf>
    <xf numFmtId="0" fontId="1" fillId="0" borderId="3" xfId="0" applyFont="1" applyBorder="1" applyAlignment="1">
      <alignment horizontal="right"/>
    </xf>
    <xf numFmtId="165" fontId="1" fillId="0" borderId="2" xfId="1" applyFont="1" applyBorder="1" applyAlignment="1">
      <alignment horizontal="right"/>
    </xf>
    <xf numFmtId="0" fontId="0" fillId="0" borderId="0" xfId="0" applyAlignment="1">
      <alignment horizontal="right"/>
    </xf>
    <xf numFmtId="165" fontId="0" fillId="0" borderId="0" xfId="0" applyNumberFormat="1" applyAlignment="1">
      <alignment horizontal="right"/>
    </xf>
    <xf numFmtId="1" fontId="0" fillId="0" borderId="1" xfId="0" applyNumberFormat="1" applyBorder="1" applyAlignment="1">
      <alignment horizontal="left" vertical="top" wrapText="1"/>
    </xf>
    <xf numFmtId="167" fontId="0"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1" fontId="0" fillId="0" borderId="1" xfId="0" applyNumberFormat="1" applyBorder="1" applyAlignment="1">
      <alignment horizontal="left"/>
    </xf>
    <xf numFmtId="0" fontId="3" fillId="0" borderId="6" xfId="0" applyFont="1" applyBorder="1" applyAlignment="1">
      <alignment horizontal="left"/>
    </xf>
    <xf numFmtId="167" fontId="1" fillId="0" borderId="2" xfId="0" applyNumberFormat="1" applyFont="1" applyBorder="1" applyAlignment="1">
      <alignment horizontal="right"/>
    </xf>
    <xf numFmtId="166" fontId="3" fillId="0" borderId="2" xfId="0" applyNumberFormat="1" applyFont="1" applyBorder="1" applyAlignment="1">
      <alignment horizontal="right"/>
    </xf>
    <xf numFmtId="164" fontId="1" fillId="2" borderId="2" xfId="0" applyNumberFormat="1" applyFont="1" applyFill="1" applyBorder="1" applyAlignment="1">
      <alignment horizontal="right"/>
    </xf>
    <xf numFmtId="167" fontId="0" fillId="2" borderId="1" xfId="1" applyNumberFormat="1" applyFont="1" applyFill="1" applyBorder="1" applyAlignment="1">
      <alignment horizontal="right" vertical="top"/>
    </xf>
    <xf numFmtId="167" fontId="0" fillId="0" borderId="1" xfId="1" applyNumberFormat="1" applyFont="1" applyBorder="1" applyAlignment="1">
      <alignment horizontal="right" vertical="top" wrapText="1"/>
    </xf>
    <xf numFmtId="0" fontId="0" fillId="0" borderId="0" xfId="0" applyFill="1" applyAlignment="1">
      <alignment horizontal="left" vertical="top"/>
    </xf>
    <xf numFmtId="0" fontId="1" fillId="0" borderId="9" xfId="0" applyFont="1" applyBorder="1" applyAlignment="1">
      <alignment horizontal="left" wrapText="1"/>
    </xf>
    <xf numFmtId="0" fontId="0" fillId="0" borderId="0" xfId="0" applyBorder="1" applyAlignment="1">
      <alignment horizontal="center"/>
    </xf>
    <xf numFmtId="0" fontId="1" fillId="0" borderId="1" xfId="0" applyFont="1" applyBorder="1" applyAlignment="1">
      <alignment horizontal="center"/>
    </xf>
    <xf numFmtId="0" fontId="1" fillId="0" borderId="5" xfId="0" applyFont="1" applyBorder="1" applyAlignment="1">
      <alignment horizontal="left"/>
    </xf>
    <xf numFmtId="0" fontId="1" fillId="0" borderId="4" xfId="0" applyFont="1" applyBorder="1" applyAlignment="1">
      <alignment horizontal="left"/>
    </xf>
    <xf numFmtId="0" fontId="0" fillId="0" borderId="7" xfId="0" applyBorder="1" applyAlignment="1">
      <alignment horizontal="center" wrapText="1"/>
    </xf>
    <xf numFmtId="0" fontId="0" fillId="0" borderId="8" xfId="0" applyBorder="1" applyAlignment="1">
      <alignment horizontal="center" wrapText="1"/>
    </xf>
    <xf numFmtId="0" fontId="0" fillId="0" borderId="6" xfId="0" applyBorder="1" applyAlignment="1">
      <alignment horizontal="center" wrapText="1"/>
    </xf>
    <xf numFmtId="0" fontId="1" fillId="0" borderId="3" xfId="0" applyFont="1" applyBorder="1" applyAlignment="1">
      <alignment horizontal="left"/>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12" sqref="D12"/>
    </sheetView>
  </sheetViews>
  <sheetFormatPr defaultRowHeight="15" x14ac:dyDescent="0.2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E26"/>
  <sheetViews>
    <sheetView workbookViewId="0">
      <selection activeCell="B29" sqref="B29"/>
    </sheetView>
  </sheetViews>
  <sheetFormatPr defaultRowHeight="15" x14ac:dyDescent="0.25"/>
  <cols>
    <col min="1" max="1" width="16.28515625" customWidth="1"/>
    <col min="2" max="2" width="20.5703125" customWidth="1"/>
    <col min="3" max="3" width="17.7109375" customWidth="1"/>
    <col min="4" max="4" width="30.5703125" customWidth="1"/>
    <col min="5" max="5" width="23.42578125" customWidth="1"/>
  </cols>
  <sheetData>
    <row r="1" spans="1:5" x14ac:dyDescent="0.25">
      <c r="A1" s="46" t="s">
        <v>0</v>
      </c>
      <c r="B1" s="46"/>
      <c r="C1" s="46"/>
      <c r="D1" s="46"/>
      <c r="E1" s="46"/>
    </row>
    <row r="2" spans="1:5" x14ac:dyDescent="0.25">
      <c r="A2" s="2" t="s">
        <v>1</v>
      </c>
      <c r="B2" s="2" t="s">
        <v>5</v>
      </c>
      <c r="C2" s="2" t="s">
        <v>7</v>
      </c>
      <c r="D2" s="2" t="s">
        <v>6</v>
      </c>
      <c r="E2" s="2" t="s">
        <v>2</v>
      </c>
    </row>
    <row r="3" spans="1:5" x14ac:dyDescent="0.25">
      <c r="A3" s="1"/>
      <c r="B3" s="1"/>
      <c r="C3" s="1"/>
      <c r="D3" s="1"/>
      <c r="E3" s="1"/>
    </row>
    <row r="4" spans="1:5" x14ac:dyDescent="0.25">
      <c r="A4" s="1"/>
      <c r="B4" s="1"/>
      <c r="C4" s="1"/>
      <c r="D4" s="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
      <c r="C8" s="1"/>
      <c r="D8" s="1"/>
      <c r="E8" s="1"/>
    </row>
    <row r="9" spans="1:5" x14ac:dyDescent="0.25">
      <c r="A9" s="1"/>
      <c r="B9" s="1"/>
      <c r="C9" s="1"/>
      <c r="D9" s="1"/>
      <c r="E9" s="1"/>
    </row>
    <row r="10" spans="1:5" x14ac:dyDescent="0.25">
      <c r="A10" s="1"/>
      <c r="B10" s="1"/>
      <c r="C10" s="1"/>
      <c r="D10" s="1"/>
      <c r="E10" s="1"/>
    </row>
    <row r="11" spans="1:5" x14ac:dyDescent="0.25">
      <c r="A11" s="1"/>
      <c r="B11" s="1"/>
      <c r="C11" s="1"/>
      <c r="D11" s="1"/>
      <c r="E11" s="1"/>
    </row>
    <row r="12" spans="1:5" x14ac:dyDescent="0.25">
      <c r="A12" s="1"/>
      <c r="B12" s="1"/>
      <c r="C12" s="1"/>
      <c r="D12" s="1"/>
      <c r="E12" s="1"/>
    </row>
    <row r="13" spans="1:5" x14ac:dyDescent="0.25">
      <c r="A13" s="1"/>
      <c r="B13" s="1"/>
      <c r="C13" s="1"/>
      <c r="D13" s="1"/>
      <c r="E13" s="1"/>
    </row>
    <row r="14" spans="1:5" x14ac:dyDescent="0.25">
      <c r="A14" s="1"/>
      <c r="B14" s="1"/>
      <c r="C14" s="1"/>
      <c r="D14" s="1"/>
      <c r="E14" s="1"/>
    </row>
    <row r="15" spans="1:5" x14ac:dyDescent="0.25">
      <c r="A15" s="1"/>
      <c r="B15" s="1"/>
      <c r="C15" s="1"/>
      <c r="D15" s="1"/>
      <c r="E15" s="1"/>
    </row>
    <row r="16" spans="1:5" x14ac:dyDescent="0.25">
      <c r="A16" s="1"/>
      <c r="B16" s="1"/>
      <c r="C16" s="1"/>
      <c r="D16" s="1"/>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sheetData>
  <mergeCells count="1">
    <mergeCell ref="A1:E1"/>
  </mergeCell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CC"/>
    <pageSetUpPr fitToPage="1"/>
  </sheetPr>
  <dimension ref="A1:P16"/>
  <sheetViews>
    <sheetView tabSelected="1" view="pageBreakPreview" zoomScale="77" zoomScaleNormal="70" zoomScaleSheetLayoutView="77" workbookViewId="0">
      <pane xSplit="2" ySplit="2" topLeftCell="E3" activePane="bottomRight" state="frozen"/>
      <selection pane="topRight" activeCell="C1" sqref="C1"/>
      <selection pane="bottomLeft" activeCell="A3" sqref="A3"/>
      <selection pane="bottomRight" activeCell="H8" sqref="H8"/>
    </sheetView>
  </sheetViews>
  <sheetFormatPr defaultColWidth="9.140625" defaultRowHeight="15" x14ac:dyDescent="0.25"/>
  <cols>
    <col min="1" max="1" width="5.5703125" customWidth="1"/>
    <col min="2" max="2" width="45.28515625" bestFit="1" customWidth="1"/>
    <col min="3" max="3" width="20.85546875" style="12" customWidth="1"/>
    <col min="4" max="4" width="20.7109375" style="13" customWidth="1"/>
    <col min="5" max="5" width="15.42578125" customWidth="1"/>
    <col min="6" max="6" width="15.85546875" bestFit="1" customWidth="1"/>
    <col min="7" max="8" width="19.28515625" style="31" customWidth="1"/>
    <col min="9" max="9" width="20.42578125" style="31" customWidth="1"/>
    <col min="10" max="10" width="14" customWidth="1"/>
    <col min="11" max="11" width="114" style="10" customWidth="1"/>
    <col min="12" max="12" width="35.85546875" style="10" bestFit="1" customWidth="1"/>
    <col min="13" max="13" width="40.42578125" style="10" customWidth="1"/>
    <col min="14" max="14" width="67.85546875" style="10" customWidth="1"/>
    <col min="15" max="15" width="25.42578125" customWidth="1"/>
  </cols>
  <sheetData>
    <row r="1" spans="1:16" ht="18.75" x14ac:dyDescent="0.3">
      <c r="B1" s="6" t="s">
        <v>58</v>
      </c>
      <c r="C1" s="11"/>
      <c r="D1" s="8"/>
      <c r="E1" s="5"/>
      <c r="F1" s="5"/>
      <c r="G1" s="29"/>
      <c r="H1" s="29"/>
      <c r="I1" s="29"/>
      <c r="J1" s="5"/>
      <c r="K1" s="14"/>
    </row>
    <row r="2" spans="1:16" s="19" customFormat="1" ht="60" customHeight="1" x14ac:dyDescent="0.25">
      <c r="A2" s="16" t="s">
        <v>4</v>
      </c>
      <c r="B2" s="9" t="s">
        <v>3</v>
      </c>
      <c r="C2" s="17"/>
      <c r="D2" s="18" t="s">
        <v>19</v>
      </c>
      <c r="E2" s="3" t="s">
        <v>10</v>
      </c>
      <c r="F2" s="3" t="s">
        <v>11</v>
      </c>
      <c r="G2" s="4" t="s">
        <v>12</v>
      </c>
      <c r="H2" s="3" t="s">
        <v>20</v>
      </c>
      <c r="I2" s="3" t="s">
        <v>17</v>
      </c>
      <c r="J2" s="3" t="s">
        <v>18</v>
      </c>
      <c r="K2" s="20" t="s">
        <v>16</v>
      </c>
      <c r="L2" s="21" t="s">
        <v>13</v>
      </c>
      <c r="M2" s="21" t="s">
        <v>14</v>
      </c>
      <c r="N2" s="21" t="s">
        <v>15</v>
      </c>
      <c r="O2" s="44"/>
      <c r="P2" s="45"/>
    </row>
    <row r="3" spans="1:16" ht="30" x14ac:dyDescent="0.25">
      <c r="A3" s="22">
        <v>1</v>
      </c>
      <c r="B3" s="22" t="s">
        <v>23</v>
      </c>
      <c r="C3" s="23">
        <v>50101000041</v>
      </c>
      <c r="D3" s="24" t="s">
        <v>21</v>
      </c>
      <c r="E3" s="34">
        <v>21000000</v>
      </c>
      <c r="F3" s="34">
        <v>21000000</v>
      </c>
      <c r="G3" s="41">
        <v>21000000</v>
      </c>
      <c r="H3" s="42">
        <v>21000000</v>
      </c>
      <c r="I3" s="34">
        <f>G3-F3</f>
        <v>0</v>
      </c>
      <c r="J3" s="35" t="e">
        <f t="shared" ref="J3:J12" si="0">IF(I3=0,"",I3/F3)*100</f>
        <v>#VALUE!</v>
      </c>
      <c r="K3" s="25" t="s">
        <v>57</v>
      </c>
      <c r="L3" s="25" t="s">
        <v>43</v>
      </c>
      <c r="M3" s="26" t="s">
        <v>41</v>
      </c>
      <c r="N3" s="26" t="s">
        <v>40</v>
      </c>
      <c r="O3" s="43"/>
    </row>
    <row r="4" spans="1:16" ht="60" x14ac:dyDescent="0.25">
      <c r="A4" s="22">
        <v>2</v>
      </c>
      <c r="B4" s="22" t="s">
        <v>24</v>
      </c>
      <c r="C4" s="23">
        <v>50101000451</v>
      </c>
      <c r="D4" s="24" t="s">
        <v>34</v>
      </c>
      <c r="E4" s="34">
        <v>25776248</v>
      </c>
      <c r="F4" s="34">
        <v>0</v>
      </c>
      <c r="G4" s="41"/>
      <c r="H4" s="42">
        <v>0</v>
      </c>
      <c r="I4" s="34">
        <f t="shared" ref="I4:I12" si="1">G4-F4</f>
        <v>0</v>
      </c>
      <c r="J4" s="35" t="e">
        <f t="shared" si="0"/>
        <v>#VALUE!</v>
      </c>
      <c r="K4" s="25" t="s">
        <v>48</v>
      </c>
      <c r="L4" s="25" t="s">
        <v>43</v>
      </c>
      <c r="M4" s="26" t="s">
        <v>41</v>
      </c>
      <c r="N4" s="26" t="s">
        <v>40</v>
      </c>
      <c r="O4" s="43"/>
    </row>
    <row r="5" spans="1:16" ht="30" x14ac:dyDescent="0.25">
      <c r="A5" s="22">
        <v>3</v>
      </c>
      <c r="B5" s="22" t="s">
        <v>25</v>
      </c>
      <c r="C5" s="23">
        <v>50101001271</v>
      </c>
      <c r="D5" s="24" t="s">
        <v>35</v>
      </c>
      <c r="E5" s="34">
        <v>15500000</v>
      </c>
      <c r="F5" s="34">
        <v>15650500</v>
      </c>
      <c r="G5" s="41">
        <v>15650051.92</v>
      </c>
      <c r="H5" s="42">
        <v>15650500</v>
      </c>
      <c r="I5" s="34">
        <f t="shared" si="1"/>
        <v>-448.08000000007451</v>
      </c>
      <c r="J5" s="35">
        <f t="shared" si="0"/>
        <v>-2.8630395195046454E-3</v>
      </c>
      <c r="K5" s="25" t="s">
        <v>49</v>
      </c>
      <c r="L5" s="25" t="s">
        <v>50</v>
      </c>
      <c r="M5" s="26" t="s">
        <v>41</v>
      </c>
      <c r="N5" s="26" t="s">
        <v>40</v>
      </c>
      <c r="O5" s="43"/>
    </row>
    <row r="6" spans="1:16" ht="30" x14ac:dyDescent="0.25">
      <c r="A6" s="22">
        <v>4</v>
      </c>
      <c r="B6" s="22" t="s">
        <v>31</v>
      </c>
      <c r="C6" s="23">
        <v>50101000521</v>
      </c>
      <c r="D6" s="24" t="s">
        <v>35</v>
      </c>
      <c r="E6" s="34">
        <v>3150000</v>
      </c>
      <c r="F6" s="34">
        <v>7415458</v>
      </c>
      <c r="G6" s="41">
        <v>7415457.0899999999</v>
      </c>
      <c r="H6" s="42">
        <v>7415458</v>
      </c>
      <c r="I6" s="34">
        <f>G6-F6</f>
        <v>-0.91000000014901161</v>
      </c>
      <c r="J6" s="35">
        <f>IF(I6=0,"",I6/F6)*100</f>
        <v>-1.2271662790740797E-5</v>
      </c>
      <c r="K6" s="26" t="s">
        <v>51</v>
      </c>
      <c r="L6" s="26" t="s">
        <v>50</v>
      </c>
      <c r="M6" s="26" t="s">
        <v>41</v>
      </c>
      <c r="N6" s="26" t="s">
        <v>40</v>
      </c>
      <c r="O6" s="43"/>
    </row>
    <row r="7" spans="1:16" ht="30" customHeight="1" x14ac:dyDescent="0.25">
      <c r="A7" s="22">
        <v>5</v>
      </c>
      <c r="B7" s="22" t="s">
        <v>26</v>
      </c>
      <c r="C7" s="23">
        <v>50101000411</v>
      </c>
      <c r="D7" s="24" t="s">
        <v>27</v>
      </c>
      <c r="E7" s="34">
        <v>6293742</v>
      </c>
      <c r="F7" s="34">
        <v>6296742</v>
      </c>
      <c r="G7" s="41">
        <v>6296742</v>
      </c>
      <c r="H7" s="42">
        <v>6296742</v>
      </c>
      <c r="I7" s="34">
        <f t="shared" si="1"/>
        <v>0</v>
      </c>
      <c r="J7" s="35" t="e">
        <f t="shared" si="0"/>
        <v>#VALUE!</v>
      </c>
      <c r="K7" s="25" t="s">
        <v>52</v>
      </c>
      <c r="L7" s="25" t="s">
        <v>43</v>
      </c>
      <c r="M7" s="27" t="s">
        <v>53</v>
      </c>
      <c r="N7" s="26" t="s">
        <v>40</v>
      </c>
      <c r="O7" s="43"/>
    </row>
    <row r="8" spans="1:16" s="7" customFormat="1" ht="45" x14ac:dyDescent="0.25">
      <c r="A8" s="22">
        <v>6</v>
      </c>
      <c r="B8" s="22" t="s">
        <v>45</v>
      </c>
      <c r="C8" s="23">
        <v>50102150051</v>
      </c>
      <c r="D8" s="24" t="s">
        <v>46</v>
      </c>
      <c r="E8" s="34"/>
      <c r="F8" s="34">
        <v>6250157</v>
      </c>
      <c r="G8" s="41">
        <v>6250157</v>
      </c>
      <c r="H8" s="42">
        <v>6250157</v>
      </c>
      <c r="I8" s="34">
        <f>G8-F8</f>
        <v>0</v>
      </c>
      <c r="J8" s="35" t="e">
        <f>IF(I8=0,"",I8/F8)*100</f>
        <v>#VALUE!</v>
      </c>
      <c r="K8" s="25" t="s">
        <v>54</v>
      </c>
      <c r="L8" s="25" t="s">
        <v>43</v>
      </c>
      <c r="M8" s="26" t="s">
        <v>41</v>
      </c>
      <c r="N8" s="26" t="s">
        <v>40</v>
      </c>
      <c r="O8" s="43"/>
    </row>
    <row r="9" spans="1:16" s="7" customFormat="1" ht="45" x14ac:dyDescent="0.25">
      <c r="A9" s="22">
        <v>7</v>
      </c>
      <c r="B9" s="22" t="s">
        <v>28</v>
      </c>
      <c r="C9" s="23">
        <v>50101001171</v>
      </c>
      <c r="D9" s="24" t="s">
        <v>36</v>
      </c>
      <c r="E9" s="34">
        <v>6000000</v>
      </c>
      <c r="F9" s="34">
        <v>245000</v>
      </c>
      <c r="G9" s="41">
        <v>244217.56</v>
      </c>
      <c r="H9" s="42">
        <v>500000</v>
      </c>
      <c r="I9" s="34">
        <f t="shared" si="1"/>
        <v>-782.44000000000233</v>
      </c>
      <c r="J9" s="35">
        <f t="shared" si="0"/>
        <v>-0.31936326530612341</v>
      </c>
      <c r="K9" s="25" t="s">
        <v>55</v>
      </c>
      <c r="L9" s="25" t="s">
        <v>42</v>
      </c>
      <c r="M9" s="26" t="s">
        <v>41</v>
      </c>
      <c r="N9" s="26" t="s">
        <v>40</v>
      </c>
      <c r="O9" s="43"/>
    </row>
    <row r="10" spans="1:16" ht="30" x14ac:dyDescent="0.25">
      <c r="A10" s="22">
        <v>8</v>
      </c>
      <c r="B10" s="22" t="s">
        <v>32</v>
      </c>
      <c r="C10" s="23">
        <v>50101000091</v>
      </c>
      <c r="D10" s="24" t="s">
        <v>29</v>
      </c>
      <c r="E10" s="34">
        <v>6000000</v>
      </c>
      <c r="F10" s="34">
        <v>11824809</v>
      </c>
      <c r="G10" s="41">
        <v>11824807.51</v>
      </c>
      <c r="H10" s="42">
        <v>11824809</v>
      </c>
      <c r="I10" s="34">
        <f t="shared" ref="I10" si="2">G10-F10</f>
        <v>-1.4900000002235174</v>
      </c>
      <c r="J10" s="35">
        <f t="shared" ref="J10" si="3">IF(I10=0,"",I10/F10)*100</f>
        <v>-1.2600626362958736E-5</v>
      </c>
      <c r="K10" s="25" t="s">
        <v>56</v>
      </c>
      <c r="L10" s="25" t="s">
        <v>43</v>
      </c>
      <c r="M10" s="26" t="s">
        <v>41</v>
      </c>
      <c r="N10" s="26" t="s">
        <v>40</v>
      </c>
      <c r="O10" s="43"/>
    </row>
    <row r="11" spans="1:16" ht="30" x14ac:dyDescent="0.25">
      <c r="A11" s="22">
        <v>9</v>
      </c>
      <c r="B11" s="22" t="s">
        <v>30</v>
      </c>
      <c r="C11" s="33">
        <v>50101001301</v>
      </c>
      <c r="D11" s="24" t="s">
        <v>37</v>
      </c>
      <c r="E11" s="34">
        <v>6000000</v>
      </c>
      <c r="F11" s="34">
        <v>300000</v>
      </c>
      <c r="G11" s="41"/>
      <c r="H11" s="42">
        <v>300000</v>
      </c>
      <c r="I11" s="34">
        <f>G11-F11</f>
        <v>-300000</v>
      </c>
      <c r="J11" s="35">
        <f>IF(I11=0,"",I11/F11)*100</f>
        <v>-100</v>
      </c>
      <c r="K11" s="25" t="s">
        <v>47</v>
      </c>
      <c r="L11" s="25" t="s">
        <v>44</v>
      </c>
      <c r="M11" s="26" t="s">
        <v>41</v>
      </c>
      <c r="N11" s="26" t="s">
        <v>40</v>
      </c>
      <c r="O11" s="43"/>
    </row>
    <row r="12" spans="1:16" ht="30" x14ac:dyDescent="0.25">
      <c r="A12" s="22">
        <v>10</v>
      </c>
      <c r="B12" s="22" t="s">
        <v>33</v>
      </c>
      <c r="C12" s="23">
        <v>50101003361</v>
      </c>
      <c r="D12" s="24" t="s">
        <v>22</v>
      </c>
      <c r="E12" s="34">
        <v>4500000</v>
      </c>
      <c r="F12" s="34">
        <v>1270585</v>
      </c>
      <c r="G12" s="41">
        <v>1172840</v>
      </c>
      <c r="H12" s="42">
        <v>1270585</v>
      </c>
      <c r="I12" s="34">
        <f t="shared" si="1"/>
        <v>-97745</v>
      </c>
      <c r="J12" s="35">
        <f t="shared" si="0"/>
        <v>-7.6929131069546699</v>
      </c>
      <c r="K12" s="28" t="s">
        <v>38</v>
      </c>
      <c r="L12" s="26" t="s">
        <v>39</v>
      </c>
      <c r="M12" s="26" t="s">
        <v>41</v>
      </c>
      <c r="N12" s="26" t="s">
        <v>40</v>
      </c>
      <c r="O12" s="43"/>
    </row>
    <row r="13" spans="1:16" ht="20.100000000000001" customHeight="1" x14ac:dyDescent="0.25">
      <c r="A13" s="47" t="s">
        <v>9</v>
      </c>
      <c r="B13" s="48"/>
      <c r="C13" s="36"/>
      <c r="D13" s="37"/>
      <c r="E13" s="38">
        <f>SUM(E3:E12)</f>
        <v>94219990</v>
      </c>
      <c r="F13" s="38">
        <f>SUM(F3:F12)</f>
        <v>70253251</v>
      </c>
      <c r="G13" s="40">
        <f>SUM(G3:G12)</f>
        <v>69854273.080000013</v>
      </c>
      <c r="H13" s="40">
        <f>SUM(H3:H12)</f>
        <v>70508251</v>
      </c>
      <c r="I13" s="30">
        <f>G13-F13</f>
        <v>-398977.91999998689</v>
      </c>
      <c r="J13" s="39">
        <f>IF(I13=0,"",I13/F13)*100</f>
        <v>-0.56791381796692497</v>
      </c>
      <c r="K13" s="47"/>
      <c r="L13" s="52"/>
      <c r="M13" s="52"/>
      <c r="N13" s="48"/>
    </row>
    <row r="14" spans="1:16" ht="34.5" customHeight="1" x14ac:dyDescent="0.25">
      <c r="A14" s="49" t="s">
        <v>8</v>
      </c>
      <c r="B14" s="50"/>
      <c r="C14" s="50"/>
      <c r="D14" s="50"/>
      <c r="E14" s="50"/>
      <c r="F14" s="50"/>
      <c r="G14" s="50"/>
      <c r="H14" s="50"/>
      <c r="I14" s="50"/>
      <c r="J14" s="50"/>
      <c r="K14" s="50"/>
      <c r="L14" s="50"/>
      <c r="M14" s="50"/>
      <c r="N14" s="51"/>
    </row>
    <row r="16" spans="1:16" x14ac:dyDescent="0.25">
      <c r="I16" s="32"/>
      <c r="M16" s="15"/>
    </row>
  </sheetData>
  <sortState xmlns:xlrd2="http://schemas.microsoft.com/office/spreadsheetml/2017/richdata2" ref="B3:E7">
    <sortCondition descending="1" ref="E3:E7"/>
  </sortState>
  <mergeCells count="3">
    <mergeCell ref="A13:B13"/>
    <mergeCell ref="A14:N14"/>
    <mergeCell ref="K13:N13"/>
  </mergeCells>
  <phoneticPr fontId="0" type="noConversion"/>
  <printOptions horizontalCentered="1"/>
  <pageMargins left="0.19685039370078741" right="0.19685039370078741" top="0.59055118110236227" bottom="0.19685039370078741" header="0.31496062992125984" footer="0.31496062992125984"/>
  <pageSetup paperSize="8"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C3" sqref="C3"/>
    </sheetView>
  </sheetViews>
  <sheetFormatPr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6A54D3C95C89408B7B265E0029CBDC" ma:contentTypeVersion="10" ma:contentTypeDescription="Create a new document." ma:contentTypeScope="" ma:versionID="f40bc6edd5e9e3f05db946f28f4b2dc7">
  <xsd:schema xmlns:xsd="http://www.w3.org/2001/XMLSchema" xmlns:xs="http://www.w3.org/2001/XMLSchema" xmlns:p="http://schemas.microsoft.com/office/2006/metadata/properties" xmlns:ns3="2c349498-c5d5-4c8f-b78a-30782ebc88bc" targetNamespace="http://schemas.microsoft.com/office/2006/metadata/properties" ma:root="true" ma:fieldsID="deeedc5fcd3348ce9e2e8806c087b7a8" ns3:_="">
    <xsd:import namespace="2c349498-c5d5-4c8f-b78a-30782ebc88b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49498-c5d5-4c8f-b78a-30782ebc88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3A4927-6A3F-4A72-B9C6-B2368539D95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ECAC2B-AC4E-4FE6-90DF-CF77DB5FB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49498-c5d5-4c8f-b78a-30782ebc8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A1AF10-3BC1-41C1-8EB9-2FE725862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Creditors</vt:lpstr>
      <vt:lpstr>Capital Expenditure</vt:lpstr>
      <vt:lpstr>Sheet3</vt:lpstr>
      <vt:lpstr>Sheet2</vt:lpstr>
      <vt:lpstr>'Capital Expenditure'!Print_Area</vt:lpstr>
    </vt:vector>
  </TitlesOfParts>
  <Company>PGWC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Angelique Coert</dc:creator>
  <cp:lastModifiedBy>Marius Verwey</cp:lastModifiedBy>
  <cp:lastPrinted>2017-06-09T11:14:31Z</cp:lastPrinted>
  <dcterms:created xsi:type="dcterms:W3CDTF">2012-10-03T12:39:28Z</dcterms:created>
  <dcterms:modified xsi:type="dcterms:W3CDTF">2022-07-06T07:50:14Z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0x010100F26A54D3C95C89408B7B265E0029CBDC</vt:lpwstr>
  </property>
</Properties>
</file>