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mverwey2_bvm_gov_za/Documents/mverwey (H drive)/data1/Kontrakte_Projekte/2022_23/"/>
    </mc:Choice>
  </mc:AlternateContent>
  <xr:revisionPtr revIDLastSave="0" documentId="8_{D3079281-D3AD-4438-9457-D131D194360A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<sst xmlns="http://schemas.openxmlformats.org/spreadsheetml/2006/main" count="92" uniqueCount="70">
  <si>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</si>
  <si>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</si>
  <si>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</si>
  <si>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</si>
  <si>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</si>
  <si>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</si>
  <si>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</si>
  <si>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</si>
  <si>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</si>
  <si>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</si>
  <si>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</si>
  <si>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</si>
  <si>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</si>
  <si>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</si>
  <si>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</si>
  <si>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</si>
  <si>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</si>
  <si>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</si>
  <si>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</si>
  <si>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</si>
  <si>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</si>
  <si>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</si>
  <si>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</si>
  <si>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</si>
  <si>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</si>
  <si>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</si>
  <si>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</si>
  <si>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</si>
  <si>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</si>
  <si>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</si>
  <si>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</si>
  <si>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</si>
  <si>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</si>
  <si>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</si>
  <si>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</si>
  <si>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</si>
  <si>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</si>
  <si>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</si>
  <si>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</si>
  <si>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</si>
  <si>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</si>
  <si>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</si>
  <si>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</si>
  <si>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</si>
  <si>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</si>
  <si>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</si>
  <si>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</si>
  <si>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</si>
  <si>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</si>
  <si>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</si>
  <si>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</si>
  <si>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</si>
  <si>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</si>
  <si>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</si>
  <si>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</si>
  <si>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</si>
  <si>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</si>
  <si>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</si>
  <si>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</si>
  <si>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</si>
  <si>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</si>
  <si>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</si>
  <si>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</si>
  <si>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Tender phase ( Tender close on 5 August 2022) </t>
  </si>
  <si>
    <t xml:space="preserve">None </t>
  </si>
  <si>
    <t>Spesification</t>
  </si>
  <si>
    <t>Top 10 Capital Projects till 31 October 2022</t>
  </si>
  <si>
    <t>BV970/2022 Tender to be advitised closing date 02/09/2022. Tender being evaluated</t>
  </si>
  <si>
    <t>Evaluation</t>
  </si>
  <si>
    <t>Tender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</si>
</sst>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P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6" ht="18.75" x14ac:dyDescent="0.3">
      <c r="B1" s="6" t="s">
        <v>66</v>
      </c>
      <c r="C1" s="11"/>
      <c r="D1" s="8"/>
      <c r="E1" s="5"/>
      <c r="F1" s="5"/>
      <c r="G1" s="29"/>
      <c r="H1" s="29"/>
      <c r="I1" s="29"/>
      <c r="J1" s="5"/>
      <c r="K1" s="14"/>
    </row>
    <row r="2" spans="1:16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41</v>
      </c>
      <c r="P2" s="45"/>
    </row>
    <row r="3" spans="1:16" ht="60" x14ac:dyDescent="0.25">
      <c r="A3" s="22">
        <v>1</v>
      </c>
      <c r="B3" s="22" t="s">
        <v>27</v>
      </c>
      <c r="C3" s="33" t="s">
        <v>28</v>
      </c>
      <c r="D3" s="24" t="s">
        <v>25</v>
      </c>
      <c r="E3" s="34">
        <v>73481277</v>
      </c>
      <c r="F3" s="34">
        <v>73481277</v>
      </c>
      <c r="G3" s="41">
        <v>10881714.789999999</v>
      </c>
      <c r="H3" s="42">
        <v>26000000</v>
      </c>
      <c r="I3" s="34">
        <f>G3-F3</f>
        <v>-62599562.210000001</v>
      </c>
      <c r="J3" s="35">
        <f t="shared" ref="J3:J11" si="0">IF(I3=0,"",I3/F3)*100</f>
        <v>-85.191173542071127</v>
      </c>
      <c r="K3" s="25" t="s">
        <v>55</v>
      </c>
      <c r="L3" s="25" t="s">
        <v>47</v>
      </c>
      <c r="M3" s="26" t="s">
        <v>56</v>
      </c>
      <c r="N3" s="26" t="s">
        <v>57</v>
      </c>
      <c r="O3" s="43" t="s">
        <v>39</v>
      </c>
    </row>
    <row r="4" spans="1:16" ht="30" x14ac:dyDescent="0.25">
      <c r="A4" s="22">
        <v>2</v>
      </c>
      <c r="B4" s="22" t="s">
        <v>29</v>
      </c>
      <c r="C4" s="23">
        <v>50101003281</v>
      </c>
      <c r="D4" s="24" t="s">
        <v>23</v>
      </c>
      <c r="E4" s="34">
        <v>27000000</v>
      </c>
      <c r="F4" s="34">
        <v>27000000</v>
      </c>
      <c r="G4" s="41">
        <v>10097358.09</v>
      </c>
      <c r="H4" s="42">
        <v>8000000</v>
      </c>
      <c r="I4" s="34">
        <f t="shared" ref="I4:I11" si="1">G4-F4</f>
        <v>-16902641.91</v>
      </c>
      <c r="J4" s="35">
        <f t="shared" si="0"/>
        <v>-62.602377444444443</v>
      </c>
      <c r="K4" s="25" t="s">
        <v>55</v>
      </c>
      <c r="L4" s="25" t="s">
        <v>47</v>
      </c>
      <c r="M4" s="26" t="s">
        <v>58</v>
      </c>
      <c r="N4" s="26" t="s">
        <v>59</v>
      </c>
      <c r="O4" s="43" t="s">
        <v>39</v>
      </c>
    </row>
    <row r="5" spans="1:16" ht="30" x14ac:dyDescent="0.25">
      <c r="A5" s="22">
        <v>3</v>
      </c>
      <c r="B5" s="22" t="s">
        <v>30</v>
      </c>
      <c r="C5" s="23">
        <v>50101002431</v>
      </c>
      <c r="D5" s="24" t="s">
        <v>21</v>
      </c>
      <c r="E5" s="34">
        <v>15000000</v>
      </c>
      <c r="F5" s="34">
        <v>15000000</v>
      </c>
      <c r="G5" s="41"/>
      <c r="H5" s="42">
        <v>4000000</v>
      </c>
      <c r="I5" s="34">
        <f t="shared" si="1"/>
        <v>-15000000</v>
      </c>
      <c r="J5" s="35">
        <f t="shared" si="0"/>
        <v>-100</v>
      </c>
      <c r="K5" s="25" t="s">
        <v>43</v>
      </c>
      <c r="L5" s="25" t="s">
        <v>44</v>
      </c>
      <c r="M5" s="26" t="s">
        <v>45</v>
      </c>
      <c r="N5" s="26" t="s">
        <v>45</v>
      </c>
      <c r="O5" s="43" t="s">
        <v>40</v>
      </c>
    </row>
    <row r="6" spans="1:16" ht="60" x14ac:dyDescent="0.25">
      <c r="A6" s="22">
        <v>4</v>
      </c>
      <c r="B6" s="22" t="s">
        <v>31</v>
      </c>
      <c r="C6" s="23">
        <v>50101003381</v>
      </c>
      <c r="D6" s="24" t="s">
        <v>25</v>
      </c>
      <c r="E6" s="34">
        <v>15000000</v>
      </c>
      <c r="F6" s="34">
        <v>15000000</v>
      </c>
      <c r="G6" s="41">
        <v>1342087.5</v>
      </c>
      <c r="H6" s="42">
        <v>3750000</v>
      </c>
      <c r="I6" s="34">
        <f>G6-F6</f>
        <v>-13657912.5</v>
      </c>
      <c r="J6" s="35">
        <f>IF(I6=0,"",I6/F6)*100</f>
        <v>-91.052750000000003</v>
      </c>
      <c r="K6" s="26" t="s">
        <v>63</v>
      </c>
      <c r="L6" s="26" t="s">
        <v>63</v>
      </c>
      <c r="M6" s="26" t="s">
        <v>64</v>
      </c>
      <c r="N6" s="26" t="s">
        <v>45</v>
      </c>
      <c r="O6" s="43" t="s">
        <v>60</v>
      </c>
    </row>
    <row r="7" spans="1:16" ht="45" x14ac:dyDescent="0.25">
      <c r="A7" s="22">
        <v>5</v>
      </c>
      <c r="B7" s="46" t="s">
        <v>37</v>
      </c>
      <c r="C7" s="23">
        <v>50101006481</v>
      </c>
      <c r="D7" s="24" t="s">
        <v>22</v>
      </c>
      <c r="E7" s="34">
        <v>13420000</v>
      </c>
      <c r="F7" s="34">
        <v>13848476</v>
      </c>
      <c r="G7" s="41"/>
      <c r="H7" s="42">
        <v>3462119</v>
      </c>
      <c r="I7" s="34">
        <f t="shared" ref="I7" si="2">G7-F7</f>
        <v>-13848476</v>
      </c>
      <c r="J7" s="35">
        <f t="shared" ref="J7" si="3">IF(I7=0,"",I7/F7)*100</f>
        <v>-100</v>
      </c>
      <c r="K7" s="28" t="s">
        <v>49</v>
      </c>
      <c r="L7" s="26" t="s">
        <v>50</v>
      </c>
      <c r="M7" s="26" t="s">
        <v>51</v>
      </c>
      <c r="N7" s="26" t="s">
        <v>52</v>
      </c>
      <c r="O7" s="43" t="s">
        <v>48</v>
      </c>
    </row>
    <row r="8" spans="1:16" ht="30" x14ac:dyDescent="0.25">
      <c r="A8" s="22">
        <v>6</v>
      </c>
      <c r="B8" s="22" t="s">
        <v>38</v>
      </c>
      <c r="C8" s="33">
        <v>50101004661</v>
      </c>
      <c r="D8" s="24" t="s">
        <v>22</v>
      </c>
      <c r="E8" s="34">
        <v>12000000</v>
      </c>
      <c r="F8" s="34">
        <v>16485443</v>
      </c>
      <c r="G8" s="41">
        <v>5043582.57</v>
      </c>
      <c r="H8" s="42">
        <v>4121360</v>
      </c>
      <c r="I8" s="34">
        <f>G8-F8</f>
        <v>-11441860.43</v>
      </c>
      <c r="J8" s="35">
        <f>IF(I8=0,"",I8/F8)*100</f>
        <v>-69.405841444479236</v>
      </c>
      <c r="K8" s="25" t="s">
        <v>53</v>
      </c>
      <c r="L8" s="25" t="s">
        <v>54</v>
      </c>
      <c r="M8" s="26" t="s">
        <v>45</v>
      </c>
      <c r="N8" s="26" t="s">
        <v>45</v>
      </c>
      <c r="O8" s="43" t="s">
        <v>42</v>
      </c>
    </row>
    <row r="9" spans="1:16" ht="30" customHeight="1" x14ac:dyDescent="0.25">
      <c r="A9" s="22">
        <v>7</v>
      </c>
      <c r="B9" s="22" t="s">
        <v>32</v>
      </c>
      <c r="C9" s="23">
        <v>50101002231</v>
      </c>
      <c r="D9" s="24" t="s">
        <v>26</v>
      </c>
      <c r="E9" s="34">
        <v>10000000</v>
      </c>
      <c r="F9" s="34">
        <v>11800000</v>
      </c>
      <c r="G9" s="41"/>
      <c r="H9" s="42">
        <v>1800000</v>
      </c>
      <c r="I9" s="34">
        <f t="shared" si="1"/>
        <v>-11800000</v>
      </c>
      <c r="J9" s="35">
        <f t="shared" si="0"/>
        <v>-100</v>
      </c>
      <c r="K9" s="25" t="s">
        <v>67</v>
      </c>
      <c r="L9" s="25" t="s">
        <v>68</v>
      </c>
      <c r="M9" s="27" t="s">
        <v>45</v>
      </c>
      <c r="N9" s="26" t="s">
        <v>45</v>
      </c>
      <c r="O9" s="43" t="s">
        <v>40</v>
      </c>
    </row>
    <row r="10" spans="1:16" s="7" customFormat="1" ht="30" x14ac:dyDescent="0.25">
      <c r="A10" s="22">
        <v>8</v>
      </c>
      <c r="B10" s="22" t="s">
        <v>24</v>
      </c>
      <c r="C10" s="23">
        <v>50101002121</v>
      </c>
      <c r="D10" s="24" t="s">
        <v>33</v>
      </c>
      <c r="E10" s="34">
        <v>10000000</v>
      </c>
      <c r="F10" s="34">
        <v>10000000</v>
      </c>
      <c r="G10" s="41">
        <v>9592836.6600000001</v>
      </c>
      <c r="H10" s="42">
        <v>2500000</v>
      </c>
      <c r="I10" s="34">
        <f>G10-F10</f>
        <v>-407163.33999999985</v>
      </c>
      <c r="J10" s="35">
        <f>IF(I10=0,"",I10/F10)*100</f>
        <v>-4.0716333999999987</v>
      </c>
      <c r="K10" s="25" t="s">
        <v>46</v>
      </c>
      <c r="L10" s="25" t="s">
        <v>47</v>
      </c>
      <c r="M10" s="26" t="s">
        <v>45</v>
      </c>
      <c r="N10" s="26" t="s">
        <v>45</v>
      </c>
      <c r="O10" s="43" t="s">
        <v>40</v>
      </c>
    </row>
    <row r="11" spans="1:16" s="7" customFormat="1" ht="30" x14ac:dyDescent="0.25">
      <c r="A11" s="22">
        <v>9</v>
      </c>
      <c r="B11" s="46" t="s">
        <v>34</v>
      </c>
      <c r="C11" s="23">
        <v>50101003201</v>
      </c>
      <c r="D11" s="24" t="s">
        <v>35</v>
      </c>
      <c r="E11" s="34">
        <v>7773398</v>
      </c>
      <c r="F11" s="34">
        <v>7773398</v>
      </c>
      <c r="G11" s="41"/>
      <c r="H11" s="42">
        <v>0</v>
      </c>
      <c r="I11" s="34">
        <f t="shared" si="1"/>
        <v>-7773398</v>
      </c>
      <c r="J11" s="35">
        <f t="shared" si="0"/>
        <v>-100</v>
      </c>
      <c r="K11" s="25" t="s">
        <v>61</v>
      </c>
      <c r="L11" s="25" t="s">
        <v>61</v>
      </c>
      <c r="M11" s="26" t="s">
        <v>62</v>
      </c>
      <c r="N11" s="26" t="s">
        <v>62</v>
      </c>
      <c r="O11" s="43" t="s">
        <v>39</v>
      </c>
    </row>
    <row r="12" spans="1:16" ht="30" x14ac:dyDescent="0.25">
      <c r="A12" s="22">
        <v>10</v>
      </c>
      <c r="B12" s="22" t="s">
        <v>36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69</v>
      </c>
      <c r="L12" s="25" t="s">
        <v>65</v>
      </c>
      <c r="M12" s="26"/>
      <c r="N12" s="26"/>
      <c r="O12" s="43" t="s">
        <v>40</v>
      </c>
    </row>
    <row r="13" spans="1:16" ht="20.100000000000001" customHeight="1" x14ac:dyDescent="0.25">
      <c r="A13" s="48" t="s">
        <v>9</v>
      </c>
      <c r="B13" s="49"/>
      <c r="C13" s="36"/>
      <c r="D13" s="37"/>
      <c r="E13" s="38">
        <f>SUM(E3:E12)</f>
        <v>190574675</v>
      </c>
      <c r="F13" s="38">
        <f>SUM(F3:F12)</f>
        <v>197288594</v>
      </c>
      <c r="G13" s="40">
        <f>SUM(G3:G12)</f>
        <v>36957579.609999999</v>
      </c>
      <c r="H13" s="40">
        <f>SUM(H3:H12)</f>
        <v>53633479</v>
      </c>
      <c r="I13" s="30">
        <f>G13-F13</f>
        <v>-160331014.38999999</v>
      </c>
      <c r="J13" s="39">
        <f>IF(I13=0,"",I13/F13)*100</f>
        <v>-81.267249737711637</v>
      </c>
      <c r="K13" s="48"/>
      <c r="L13" s="53"/>
      <c r="M13" s="53"/>
      <c r="N13" s="49"/>
    </row>
    <row r="14" spans="1:16" ht="34.5" customHeight="1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6" spans="1:16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2022-11-01T10:25:19Z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